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20" windowWidth="19440" windowHeight="9510"/>
  </bookViews>
  <sheets>
    <sheet name="Лист1" sheetId="1" r:id="rId1"/>
    <sheet name="Лист2" sheetId="2" r:id="rId2"/>
    <sheet name="Лист3" sheetId="3" r:id="rId3"/>
  </sheets>
  <definedNames>
    <definedName name="_xlnm.Print_Area" localSheetId="0">Лист1!$A$1:$W$147</definedName>
  </definedNames>
  <calcPr calcId="125725"/>
</workbook>
</file>

<file path=xl/calcChain.xml><?xml version="1.0" encoding="utf-8"?>
<calcChain xmlns="http://schemas.openxmlformats.org/spreadsheetml/2006/main">
  <c r="L107" i="1"/>
  <c r="M107"/>
  <c r="K107"/>
  <c r="A39"/>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K138" l="1"/>
  <c r="K137" s="1"/>
  <c r="K136" s="1"/>
  <c r="K135" s="1"/>
  <c r="L73" l="1"/>
  <c r="M73"/>
  <c r="K73"/>
  <c r="L67"/>
  <c r="M67"/>
  <c r="K67"/>
  <c r="N81"/>
  <c r="O81"/>
  <c r="P81"/>
  <c r="Q81"/>
  <c r="R81"/>
  <c r="S81"/>
  <c r="T81"/>
  <c r="U81"/>
  <c r="V81"/>
  <c r="W81"/>
  <c r="X81"/>
  <c r="Y81"/>
  <c r="Z81"/>
  <c r="AA81"/>
  <c r="AB81"/>
  <c r="AC81"/>
  <c r="L63"/>
  <c r="M63"/>
  <c r="K63"/>
  <c r="L59"/>
  <c r="M59"/>
  <c r="K59"/>
  <c r="L57"/>
  <c r="M57"/>
  <c r="K57"/>
  <c r="L45"/>
  <c r="L43" s="1"/>
  <c r="M45"/>
  <c r="M43" s="1"/>
  <c r="K45"/>
  <c r="K43" s="1"/>
  <c r="L129"/>
  <c r="M129"/>
  <c r="K129"/>
  <c r="L82" l="1"/>
  <c r="L81" s="1"/>
  <c r="M82"/>
  <c r="M81" s="1"/>
  <c r="K82"/>
  <c r="K81" s="1"/>
  <c r="L71"/>
  <c r="L70" s="1"/>
  <c r="M71"/>
  <c r="M70" s="1"/>
  <c r="K71"/>
  <c r="K70" s="1"/>
  <c r="L99"/>
  <c r="L93" s="1"/>
  <c r="M99"/>
  <c r="M93" s="1"/>
  <c r="N99"/>
  <c r="O99"/>
  <c r="P99"/>
  <c r="Q99"/>
  <c r="R99"/>
  <c r="S99"/>
  <c r="T99"/>
  <c r="U99"/>
  <c r="V99"/>
  <c r="W99"/>
  <c r="X99"/>
  <c r="Y99"/>
  <c r="Z99"/>
  <c r="AA99"/>
  <c r="AB99"/>
  <c r="AC99"/>
  <c r="K99"/>
  <c r="K93" s="1"/>
  <c r="K142" l="1"/>
  <c r="K141" s="1"/>
  <c r="M141"/>
  <c r="L141"/>
  <c r="M133"/>
  <c r="L133"/>
  <c r="K133"/>
  <c r="M131"/>
  <c r="L131"/>
  <c r="K131"/>
  <c r="M127"/>
  <c r="L127"/>
  <c r="K127"/>
  <c r="M106"/>
  <c r="M105" s="1"/>
  <c r="L106"/>
  <c r="K106"/>
  <c r="K105" s="1"/>
  <c r="AC105"/>
  <c r="AB105"/>
  <c r="AA105"/>
  <c r="Z105"/>
  <c r="Y105"/>
  <c r="X105"/>
  <c r="W105"/>
  <c r="V105"/>
  <c r="U105"/>
  <c r="T105"/>
  <c r="S105"/>
  <c r="R105"/>
  <c r="Q105"/>
  <c r="P105"/>
  <c r="O105"/>
  <c r="N105"/>
  <c r="M98"/>
  <c r="L98"/>
  <c r="M96"/>
  <c r="L96"/>
  <c r="K96"/>
  <c r="M94"/>
  <c r="L94"/>
  <c r="K94"/>
  <c r="AC93"/>
  <c r="AC87" s="1"/>
  <c r="AB93"/>
  <c r="AB87" s="1"/>
  <c r="AA93"/>
  <c r="AA87" s="1"/>
  <c r="Z93"/>
  <c r="Z87" s="1"/>
  <c r="Y93"/>
  <c r="Y87" s="1"/>
  <c r="X93"/>
  <c r="X87" s="1"/>
  <c r="W93"/>
  <c r="W87" s="1"/>
  <c r="V93"/>
  <c r="V87" s="1"/>
  <c r="U93"/>
  <c r="U87" s="1"/>
  <c r="T93"/>
  <c r="T87" s="1"/>
  <c r="S93"/>
  <c r="S87" s="1"/>
  <c r="R93"/>
  <c r="R87" s="1"/>
  <c r="Q93"/>
  <c r="Q87" s="1"/>
  <c r="P93"/>
  <c r="P87" s="1"/>
  <c r="O93"/>
  <c r="O87" s="1"/>
  <c r="N93"/>
  <c r="N87" s="1"/>
  <c r="M91"/>
  <c r="L91"/>
  <c r="K91"/>
  <c r="M89"/>
  <c r="L89"/>
  <c r="K89"/>
  <c r="M79"/>
  <c r="L79"/>
  <c r="K79"/>
  <c r="M77"/>
  <c r="L77"/>
  <c r="K77"/>
  <c r="M66"/>
  <c r="K66"/>
  <c r="K65" s="1"/>
  <c r="L66"/>
  <c r="L65" s="1"/>
  <c r="M61"/>
  <c r="L61"/>
  <c r="K61"/>
  <c r="M55"/>
  <c r="L55"/>
  <c r="K55"/>
  <c r="M53"/>
  <c r="L53"/>
  <c r="K53"/>
  <c r="M49"/>
  <c r="M48" s="1"/>
  <c r="L49"/>
  <c r="K49"/>
  <c r="K48" s="1"/>
  <c r="L48"/>
  <c r="M41"/>
  <c r="L41"/>
  <c r="K41"/>
  <c r="M39"/>
  <c r="L39"/>
  <c r="K39"/>
  <c r="M37"/>
  <c r="L37"/>
  <c r="K37"/>
  <c r="M35"/>
  <c r="L35"/>
  <c r="K35"/>
  <c r="M31"/>
  <c r="L31"/>
  <c r="K31"/>
  <c r="M29"/>
  <c r="L29"/>
  <c r="K29"/>
  <c r="M27"/>
  <c r="L27"/>
  <c r="K27"/>
  <c r="M25"/>
  <c r="L25"/>
  <c r="K25"/>
  <c r="M16"/>
  <c r="L16"/>
  <c r="K16"/>
  <c r="M14"/>
  <c r="M13" s="1"/>
  <c r="L14"/>
  <c r="K14"/>
  <c r="K13" s="1"/>
  <c r="L13"/>
  <c r="A12"/>
  <c r="A13" s="1"/>
  <c r="A14" s="1"/>
  <c r="A15" s="1"/>
  <c r="A16" s="1"/>
  <c r="A17" s="1"/>
  <c r="A18" s="1"/>
  <c r="A19" s="1"/>
  <c r="A20" s="1"/>
  <c r="A21" s="1"/>
  <c r="A22" s="1"/>
  <c r="A23" s="1"/>
  <c r="A24" s="1"/>
  <c r="A25" s="1"/>
  <c r="A26" s="1"/>
  <c r="A27" s="1"/>
  <c r="A28" s="1"/>
  <c r="A29" s="1"/>
  <c r="A30" s="1"/>
  <c r="A31" s="1"/>
  <c r="A32" s="1"/>
  <c r="A33" s="1"/>
  <c r="A34" s="1"/>
  <c r="A35" s="1"/>
  <c r="A36" s="1"/>
  <c r="A37" s="1"/>
  <c r="A38" s="1"/>
  <c r="K52" l="1"/>
  <c r="K51" s="1"/>
  <c r="M52"/>
  <c r="M51" s="1"/>
  <c r="L52"/>
  <c r="L51" s="1"/>
  <c r="K34"/>
  <c r="K33" s="1"/>
  <c r="L105"/>
  <c r="L76"/>
  <c r="L75" s="1"/>
  <c r="L88"/>
  <c r="L87" s="1"/>
  <c r="L86" s="1"/>
  <c r="M65"/>
  <c r="K76"/>
  <c r="K75" s="1"/>
  <c r="M76"/>
  <c r="M75" s="1"/>
  <c r="L12"/>
  <c r="K24"/>
  <c r="K23" s="1"/>
  <c r="K22" s="1"/>
  <c r="L24"/>
  <c r="L23" s="1"/>
  <c r="L22" s="1"/>
  <c r="K88"/>
  <c r="K87" s="1"/>
  <c r="K86" s="1"/>
  <c r="M88"/>
  <c r="M87" s="1"/>
  <c r="M86" s="1"/>
  <c r="M34"/>
  <c r="M33" s="1"/>
  <c r="L34"/>
  <c r="L33" s="1"/>
  <c r="M24"/>
  <c r="M23" s="1"/>
  <c r="M22" s="1"/>
  <c r="K12"/>
  <c r="K11" s="1"/>
  <c r="K98"/>
  <c r="M12"/>
  <c r="L11" l="1"/>
  <c r="M11"/>
  <c r="M147" l="1"/>
  <c r="K147"/>
  <c r="L147"/>
</calcChain>
</file>

<file path=xl/sharedStrings.xml><?xml version="1.0" encoding="utf-8"?>
<sst xmlns="http://schemas.openxmlformats.org/spreadsheetml/2006/main" count="1257" uniqueCount="265">
  <si>
    <t>Приложение 2</t>
  </si>
  <si>
    <t>к  Решению Абанского районного Совета депутатов</t>
  </si>
  <si>
    <t xml:space="preserve"> </t>
  </si>
  <si>
    <t>(тыс.рублей)</t>
  </si>
  <si>
    <t>Код классификации доходов бюджета</t>
  </si>
  <si>
    <t>Наименование кода классификации доходов бюджета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</si>
  <si>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</si>
  <si>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</si>
  <si>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</si>
  <si>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</si>
  <si>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</si>
  <si>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</si>
  <si>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</si>
  <si>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</si>
  <si>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</si>
  <si>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</si>
  <si>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</si>
  <si>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</si>
  <si>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</si>
  <si>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</si>
  <si>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</si>
  <si>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</si>
  <si>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</si>
  <si>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</si>
  <si>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</si>
  <si>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</si>
  <si>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</si>
  <si>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</si>
  <si>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</si>
  <si>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</si>
  <si>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</si>
  <si>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</si>
  <si>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</si>
  <si>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</si>
  <si>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</si>
  <si>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</si>
  <si>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</si>
  <si>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020</t>
  </si>
  <si>
    <t>030</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</si>
  <si>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</si>
  <si>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</si>
  <si>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</si>
  <si>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</si>
  <si>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</si>
  <si>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</si>
  <si>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</si>
  <si>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</si>
  <si>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</si>
  <si>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</si>
  <si>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</si>
  <si>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</si>
  <si>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</si>
  <si>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</si>
  <si>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</si>
  <si>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</si>
  <si>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</si>
  <si>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</si>
  <si>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</si>
  <si>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</si>
  <si>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</si>
  <si>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</si>
  <si>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</si>
  <si>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</si>
  <si>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</si>
  <si>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</si>
  <si>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</si>
  <si>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</si>
  <si>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</si>
  <si>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</si>
  <si>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</si>
  <si>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</si>
  <si>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</si>
  <si>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</si>
  <si>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</si>
  <si>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</si>
  <si>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</si>
  <si>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</si>
  <si>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</si>
  <si>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</si>
  <si>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</si>
  <si>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</si>
  <si>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</si>
  <si>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</si>
  <si>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</si>
  <si>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</si>
  <si>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</si>
  <si>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13</t>
  </si>
  <si>
    <t>ДОХОДЫ ОТ ОКАЗАНИЯ ПЛАТНЫХ УСЛУГ И КОМПЕНСАЦИИ ЗАТРАТ ГОСУДАРСТВА</t>
  </si>
  <si>
    <t>906</t>
  </si>
  <si>
    <t>130</t>
  </si>
  <si>
    <t xml:space="preserve">Доходы от оказания платных услуг (работ) </t>
  </si>
  <si>
    <t>990</t>
  </si>
  <si>
    <t>Прочие доходы от оказания платных услуг (работ)</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</si>
  <si>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</si>
  <si>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</si>
  <si>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</si>
  <si>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902</t>
  </si>
  <si>
    <t>14</t>
  </si>
  <si>
    <t>ДОХОДЫ ОТ ПРОДАЖИ МАТЕРИАЛЬНЫХ И НЕМАТЕРИАЛЬНЫХ АКТИВОВ</t>
  </si>
  <si>
    <t>050</t>
  </si>
  <si>
    <t>053</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</si>
  <si>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</si>
  <si>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</si>
  <si>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</si>
  <si>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</si>
  <si>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</si>
  <si>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</si>
  <si>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</si>
  <si>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</si>
  <si>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</si>
  <si>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</si>
  <si>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</si>
  <si>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</si>
  <si>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10</t>
  </si>
  <si>
    <t>15</t>
  </si>
  <si>
    <t>150</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</si>
  <si>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</si>
  <si>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</si>
  <si>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</si>
  <si>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001</t>
  </si>
  <si>
    <t>Дотации  на выравнивание бюджетной обеспеченности</t>
  </si>
  <si>
    <t>002</t>
  </si>
  <si>
    <t xml:space="preserve">Дотации бюджетам на поддержку мер по обеспечению сбалансированности бюджетов
</t>
  </si>
  <si>
    <t>19</t>
  </si>
  <si>
    <t>999</t>
  </si>
  <si>
    <t>20</t>
  </si>
  <si>
    <t xml:space="preserve">Субсидии бюджетам бюджетной системы Российской Федерации (межбюджетные субсидии)
</t>
  </si>
  <si>
    <t>25</t>
  </si>
  <si>
    <t>304</t>
  </si>
  <si>
    <t>519</t>
  </si>
  <si>
    <t xml:space="preserve">Субсидии бюджетам на поддержку отрасли культуры
</t>
  </si>
  <si>
    <t>29</t>
  </si>
  <si>
    <t xml:space="preserve">Прочие субсидии  </t>
  </si>
  <si>
    <t>7456</t>
  </si>
  <si>
    <t>7488</t>
  </si>
  <si>
    <t>7563</t>
  </si>
  <si>
    <t>7582</t>
  </si>
  <si>
    <t>7583</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</si>
  <si>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</si>
  <si>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</si>
  <si>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</si>
  <si>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</si>
  <si>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0289</t>
  </si>
  <si>
    <t>7408</t>
  </si>
  <si>
    <t>7409</t>
  </si>
  <si>
    <t>7429</t>
  </si>
  <si>
    <t>7514</t>
  </si>
  <si>
    <t>7517</t>
  </si>
  <si>
    <t>7518</t>
  </si>
  <si>
    <t>7519</t>
  </si>
  <si>
    <t>7552</t>
  </si>
  <si>
    <t>7554</t>
  </si>
  <si>
    <t>7564</t>
  </si>
  <si>
    <t>7566</t>
  </si>
  <si>
    <t>7570</t>
  </si>
  <si>
    <t>7577</t>
  </si>
  <si>
    <t>7587</t>
  </si>
  <si>
    <t>7588</t>
  </si>
  <si>
    <t>7604</t>
  </si>
  <si>
    <t>7649</t>
  </si>
  <si>
    <t>7846</t>
  </si>
  <si>
    <t>029</t>
  </si>
  <si>
    <t>35</t>
  </si>
  <si>
    <t>118</t>
  </si>
  <si>
    <t>45</t>
  </si>
  <si>
    <t>179</t>
  </si>
  <si>
    <t>60</t>
  </si>
  <si>
    <t xml:space="preserve">ВОЗВРАТ ОСТАТКОВ СУБСИДИЙ, СУБВЕНЦИЙ И ИНЫХ МЕЖБЮДЖЕТНЫХ ТРАНСФЕРТОВ, ИМЕЮЩИХ ЦЕЛЕВОЕ НАЗНАЧЕНИЕ, ПРОШЛЫХ ЛЕТ
</t>
  </si>
  <si>
    <t>ВСЕГО</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</si>
  <si>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</si>
  <si>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</si>
  <si>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 xml:space="preserve">Дотации бюджетам муниципальных округов на выравнивание бюджетной обеспеченности из бюджета субъекта Российской Федерации
</t>
  </si>
  <si>
    <t xml:space="preserve">Субвенции бюджетам муниципальных округов на выполнение передаваемых полномочий субъектов Российской Федерации
</t>
  </si>
  <si>
    <t>082</t>
  </si>
  <si>
    <t>Субвенции бюджетам муниципальных округов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</si>
  <si>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 xml:space="preserve">Прочие субсидии бюджетам муниципальных округов
</t>
  </si>
  <si>
    <t>Прочие субсидии бюджетам муниципальных округов
(на приведение зданий и сооружений общеобразовательных организаций в соответствие с требованиями законодательства)</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</si>
  <si>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</si>
  <si>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</si>
  <si>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Субвенции бюджетам муниципальных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</si>
  <si>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</si>
  <si>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округов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</si>
  <si>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Субвенции бюджетам муниципальных округов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</si>
  <si>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</si>
  <si>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Субсидии бюджетам муниципальных округов на поддержку отрасли культуры
</t>
  </si>
  <si>
    <t>Прочие субсидии бюджетам муниципальных округов (на комплектование книжных фондов библиотек муниципальных образований Красноярского края)</t>
  </si>
  <si>
    <t>Прочие субсидии бюджетам муниципальных округов (на поддержку деятельности муниципальных молодежных центров)</t>
  </si>
  <si>
    <t>Субвенции бюджетам муниципальных округов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</si>
  <si>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</si>
  <si>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</si>
  <si>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</si>
  <si>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210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</si>
  <si>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</si>
  <si>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взимаемый в связи с применением патентной системы налогообложения, зачисляемый в бюджеты муниципальных округов</t>
  </si>
  <si>
    <t>НАЛОГ НА ИМУЩЕСТВО</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</si>
  <si>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</si>
  <si>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t>
  </si>
  <si>
    <t>032</t>
  </si>
  <si>
    <t>Земельный налог с организаций, обладающих земельным участком, расположенным в границах муниципальных округов</t>
  </si>
  <si>
    <t>042</t>
  </si>
  <si>
    <t>Земельный налог с физических лиц, обладающих земельным участком, расположенным в границах муниципальных округов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</si>
  <si>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</si>
  <si>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</si>
  <si>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034</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</si>
  <si>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</si>
  <si>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</si>
  <si>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312</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</si>
  <si>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</si>
  <si>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074</t>
  </si>
  <si>
    <t>Доходы от сдачи в аренду имущества, составляющего казну муниципальных округов (за исключением земельных участков)</t>
  </si>
  <si>
    <t>09</t>
  </si>
  <si>
    <t>044</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</si>
  <si>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</si>
  <si>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994</t>
  </si>
  <si>
    <t>Прочие доходы от оказания платных услуг (работ) получателями средств бюджетов муниципальных округов</t>
  </si>
  <si>
    <t>064</t>
  </si>
  <si>
    <t>Доходы, поступающие в порядке возмещения расходов, понесенных в связи с эксплуатацией  имущества муниципальных округов</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</si>
  <si>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</si>
  <si>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</si>
  <si>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063</t>
  </si>
  <si>
    <t>Административные штрафы, установленные главой 6 Кодекса Российской Федерации об административных правонарушениях,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</si>
  <si>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439</t>
  </si>
  <si>
    <t>Прочие доходы от компенсации затрат государства</t>
  </si>
  <si>
    <t>Прочие доходы от компенсации затрат бюджетов муниципальных округов</t>
  </si>
  <si>
    <t>Прочие субсидии бюджетам муниципальных округов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</si>
  <si>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Прочие субсидии бюджетам муниципальных округов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</si>
  <si>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Дотации бюджетам муниципальных округов на поддержку мер по обеспечению сбалансированности бюджетов</t>
  </si>
  <si>
    <t>Субвенции бюджетам муниципальных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</si>
  <si>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Субвенции бюджетам муниципальных округов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</si>
  <si>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округов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</si>
  <si>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</si>
  <si>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</si>
  <si>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</si>
  <si>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</si>
  <si>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</si>
  <si>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</si>
  <si>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округов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по защите имущественных прав безвестно отсутствующих граждан, а также в сфере патронажа (в соответствии с Законом края от 11 июля 2019 года № 7-2988))</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</si>
  <si>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</si>
  <si>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Субвенции бюджетам муниципальных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 </t>
  </si>
  <si>
    <t>Субвенции бюджетам муниципальных округов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поставляемую населению объектами электроэнергетики, расположенными на территориях края, технологически не связанных с Единой энергетической системой России и технологически изолированными территориальными электроэнергетическими системами (в соответствии с Законом края от 20 декабря 2012 года № 3-963))</t>
  </si>
  <si>
    <t>Субвенции бюджетам муниципальных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</si>
  <si>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стандартамиартами)</t>
  </si>
  <si>
    <t>Субвенции бюджетам муниципальных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</si>
  <si>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округов на выполнение передаваемых полномочий субъектов Российской Федерации
 (по обеспечению предоставления мер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</si>
  <si>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</si>
  <si>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</si>
  <si>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</si>
  <si>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Доходы бюджетов муниципальных округов от возврата организациями, индивидуальными предпринимателями, физическими лицами - производителями товаров, работ, услуг остатков субсидий прошлых лет</t>
  </si>
  <si>
    <t>Доходы бюджетов муниципальных округов от возврата бюджетными учреждениями остатков субсидий прошлых лет</t>
  </si>
  <si>
    <t>Доходы бюджетов муниципальных округов от возврата автономными учреждениями остатков субсидий прошлых лет</t>
  </si>
  <si>
    <t xml:space="preserve"> ДОХОДЫ БЮДЖЕТА АБАНСКОГО МУНИЦИПАЛЬНОГО ОКРУГА НА 2026 год И ПЛАНОВЫЙ ПЕРИОД 2027-2028 годов</t>
  </si>
  <si>
    <t>Доходы  бюджета округа  на 2026 год</t>
  </si>
  <si>
    <t>Доходы бюджета  округа на  2027 год</t>
  </si>
  <si>
    <t>Доходы бюджета округа  на  2028 год</t>
  </si>
  <si>
    <t>Субвенции бюджетам муниципальных округов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</si>
  <si>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 xml:space="preserve">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</si>
  <si>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округов
</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</si>
  <si>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
</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</si>
  <si>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округов
</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</si>
  <si>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округов</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</si>
  <si>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округов
</t>
  </si>
  <si>
    <t>Субвенции бюджетам муниципальных округов на выполнение передаваемых полномочий субъектов Российской Федерации (по решению вопросов поддержки сельскохозяйственного производства (в соответствии с Законом края от 27 декабря 2005 года № 17-4397))</t>
  </si>
  <si>
    <t>Субвенции бюджетам муниципальных округов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</si>
  <si>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</si>
  <si>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от 17.12.2025 № 11-203Р</t>
  </si>
</sst>
</file>

<file path=xl/styles.xml><?xml version="1.0" encoding="utf-8"?>
<styleSheet xmlns="http://schemas.openxmlformats.org/spreadsheetml/2006/main">
  <numFmts count="4">
    <numFmt numFmtId="43" formatCode="_-* #,##0.00\ _₽_-;\-* #,##0.00\ _₽_-;_-* &quot;-&quot;??\ _₽_-;_-@_-"/>
    <numFmt numFmtId="164" formatCode="#,##0_ ;[Red]\-#,##0\ "/>
    <numFmt numFmtId="165" formatCode="#,##0.0"/>
    <numFmt numFmtId="166" formatCode="_-* #,##0.00_р_._-;\-* #,##0.00_р_._-;_-* \-??_р_._-;_-@_-"/>
  </numFmts>
  <fonts count="12">
    <font>
      <sz val="11"/>
      <color theme="1"/>
      <name val="Calibri"/>
      <family val="2"/>
      <charset val="204"/>
      <scheme val="minor"/>
    </font>
    <font>
      <sz val="11"/>
      <color theme="1"/>
      <name val="Calibri"/>
      <family val="2"/>
      <charset val="204"/>
      <scheme val="minor"/>
    </font>
    <font>
      <sz val="10"/>
      <name val="Arial Cyr"/>
      <family val="2"/>
      <charset val="204"/>
    </font>
    <font>
      <sz val="10"/>
      <name val="Arial"/>
      <family val="2"/>
      <charset val="204"/>
    </font>
    <font>
      <sz val="10"/>
      <name val="Helv"/>
      <charset val="204"/>
    </font>
    <font>
      <sz val="13"/>
      <name val="Times New Roman"/>
      <family val="1"/>
      <charset val="204"/>
    </font>
    <font>
      <sz val="13"/>
      <color theme="1"/>
      <name val="Calibri"/>
      <family val="2"/>
      <charset val="204"/>
      <scheme val="minor"/>
    </font>
    <font>
      <sz val="13"/>
      <name val="Calibri"/>
      <family val="2"/>
      <charset val="204"/>
      <scheme val="minor"/>
    </font>
    <font>
      <sz val="13"/>
      <color indexed="12"/>
      <name val="Times New Roman"/>
      <family val="1"/>
      <charset val="204"/>
    </font>
    <font>
      <sz val="13"/>
      <color theme="1"/>
      <name val="Times New Roman"/>
      <family val="1"/>
      <charset val="204"/>
    </font>
    <font>
      <sz val="13"/>
      <name val="Arial Narrow"/>
      <family val="2"/>
      <charset val="204"/>
    </font>
    <font>
      <sz val="13"/>
      <color rgb="FF000000"/>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style="hair">
        <color indexed="64"/>
      </right>
      <top style="hair">
        <color indexed="64"/>
      </top>
      <bottom style="hair">
        <color indexed="64"/>
      </bottom>
      <diagonal/>
    </border>
    <border>
      <left style="thin">
        <color rgb="FF000000"/>
      </left>
      <right style="thin">
        <color rgb="FF000000"/>
      </right>
      <top style="thin">
        <color rgb="FF000000"/>
      </top>
      <bottom/>
      <diagonal/>
    </border>
  </borders>
  <cellStyleXfs count="5">
    <xf numFmtId="0" fontId="0" fillId="0" borderId="0"/>
    <xf numFmtId="43" fontId="1" fillId="0" borderId="0" applyFont="0" applyFill="0" applyBorder="0" applyAlignment="0" applyProtection="0"/>
    <xf numFmtId="166" fontId="2" fillId="0" borderId="0" applyFill="0" applyBorder="0" applyAlignment="0" applyProtection="0"/>
    <xf numFmtId="0" fontId="3" fillId="0" borderId="0"/>
    <xf numFmtId="0" fontId="4" fillId="0" borderId="0"/>
  </cellStyleXfs>
  <cellXfs count="84">
    <xf numFmtId="0" fontId="0" fillId="0" borderId="0" xfId="0"/>
    <xf numFmtId="1" fontId="5" fillId="0" borderId="0" xfId="0" applyNumberFormat="1" applyFont="1" applyFill="1" applyAlignment="1">
      <alignment horizontal="center" vertical="center"/>
    </xf>
    <xf numFmtId="49" fontId="5" fillId="0" borderId="0" xfId="1" applyNumberFormat="1" applyFont="1" applyFill="1" applyBorder="1" applyAlignment="1" applyProtection="1">
      <alignment horizontal="center" vertical="center"/>
    </xf>
    <xf numFmtId="164" fontId="5" fillId="0" borderId="0" xfId="0" applyNumberFormat="1" applyFont="1" applyFill="1" applyBorder="1" applyAlignment="1">
      <alignment vertical="center"/>
    </xf>
    <xf numFmtId="164" fontId="5" fillId="0" borderId="0" xfId="0" applyNumberFormat="1" applyFont="1" applyFill="1" applyAlignment="1">
      <alignment vertical="center"/>
    </xf>
    <xf numFmtId="0" fontId="5" fillId="0" borderId="0" xfId="0" applyFont="1" applyFill="1" applyAlignment="1">
      <alignment vertical="center"/>
    </xf>
    <xf numFmtId="0" fontId="5" fillId="0" borderId="0" xfId="0" applyFont="1" applyFill="1" applyAlignment="1">
      <alignment wrapText="1"/>
    </xf>
    <xf numFmtId="165" fontId="5" fillId="0" borderId="0" xfId="0" applyNumberFormat="1" applyFont="1" applyFill="1" applyBorder="1" applyAlignment="1">
      <alignment horizontal="center" vertical="center"/>
    </xf>
    <xf numFmtId="0" fontId="5" fillId="0" borderId="0" xfId="0" applyFont="1" applyFill="1" applyAlignment="1">
      <alignment horizontal="center" vertical="center"/>
    </xf>
    <xf numFmtId="1" fontId="5" fillId="0" borderId="0" xfId="0" applyNumberFormat="1" applyFont="1" applyFill="1" applyBorder="1" applyAlignment="1">
      <alignment horizontal="center" vertical="center"/>
    </xf>
    <xf numFmtId="0" fontId="5" fillId="0" borderId="0" xfId="0" applyFont="1" applyFill="1" applyBorder="1" applyAlignment="1">
      <alignment horizontal="center" vertical="top" wrapText="1"/>
    </xf>
    <xf numFmtId="49" fontId="5" fillId="0" borderId="0" xfId="0" applyNumberFormat="1" applyFont="1" applyFill="1" applyBorder="1" applyAlignment="1">
      <alignment horizontal="center" vertical="center"/>
    </xf>
    <xf numFmtId="49" fontId="5" fillId="0" borderId="0" xfId="0" applyNumberFormat="1" applyFont="1" applyFill="1" applyAlignment="1">
      <alignment horizontal="center" vertical="center"/>
    </xf>
    <xf numFmtId="1"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textRotation="90" wrapText="1"/>
    </xf>
    <xf numFmtId="0" fontId="5" fillId="0" borderId="1" xfId="0" applyNumberFormat="1" applyFont="1" applyFill="1" applyBorder="1" applyAlignment="1">
      <alignment horizontal="center" vertical="center" textRotation="90" wrapText="1"/>
    </xf>
    <xf numFmtId="49" fontId="5" fillId="0" borderId="0"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xf>
    <xf numFmtId="49" fontId="5" fillId="0" borderId="1" xfId="1" applyNumberFormat="1" applyFont="1" applyFill="1" applyBorder="1" applyAlignment="1" applyProtection="1">
      <alignment horizontal="center" vertical="center" wrapText="1"/>
    </xf>
    <xf numFmtId="0" fontId="5" fillId="0" borderId="1" xfId="0" applyFont="1" applyFill="1" applyBorder="1" applyAlignment="1">
      <alignment horizontal="center" vertical="top" wrapText="1"/>
    </xf>
    <xf numFmtId="3" fontId="5" fillId="0" borderId="1" xfId="0" applyNumberFormat="1" applyFont="1" applyFill="1" applyBorder="1" applyAlignment="1">
      <alignment horizontal="center" vertical="center" wrapText="1"/>
    </xf>
    <xf numFmtId="164" fontId="5" fillId="0" borderId="0" xfId="0" applyNumberFormat="1" applyFont="1" applyFill="1" applyBorder="1" applyAlignment="1">
      <alignment horizontal="center" vertical="center"/>
    </xf>
    <xf numFmtId="49" fontId="8" fillId="0" borderId="1" xfId="1" applyNumberFormat="1" applyFont="1" applyFill="1" applyBorder="1" applyAlignment="1" applyProtection="1">
      <alignment horizontal="center" vertical="top"/>
    </xf>
    <xf numFmtId="165" fontId="5" fillId="0" borderId="1" xfId="0" applyNumberFormat="1" applyFont="1" applyFill="1" applyBorder="1" applyAlignment="1">
      <alignment horizontal="center" vertical="top" wrapText="1"/>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justify" vertical="top" wrapText="1"/>
    </xf>
    <xf numFmtId="0" fontId="5" fillId="0" borderId="0" xfId="0" applyFont="1" applyFill="1" applyBorder="1" applyAlignment="1">
      <alignment vertical="top" wrapText="1"/>
    </xf>
    <xf numFmtId="0" fontId="5" fillId="0" borderId="0" xfId="0" applyFont="1" applyFill="1" applyAlignment="1">
      <alignment vertical="top" wrapText="1"/>
    </xf>
    <xf numFmtId="0" fontId="8" fillId="0" borderId="1" xfId="0" applyFont="1" applyFill="1" applyBorder="1" applyAlignment="1">
      <alignment horizontal="justify" vertical="top" wrapText="1"/>
    </xf>
    <xf numFmtId="4" fontId="10" fillId="0" borderId="10" xfId="3" applyNumberFormat="1" applyFont="1" applyFill="1" applyBorder="1" applyAlignment="1" applyProtection="1">
      <alignment horizontal="right" vertical="center" wrapText="1"/>
    </xf>
    <xf numFmtId="0" fontId="5" fillId="0" borderId="1" xfId="0" applyFont="1" applyFill="1" applyBorder="1" applyAlignment="1">
      <alignment vertical="top" wrapText="1"/>
    </xf>
    <xf numFmtId="0" fontId="5" fillId="0" borderId="1" xfId="0" applyNumberFormat="1" applyFont="1" applyFill="1" applyBorder="1" applyAlignment="1">
      <alignment vertical="top" wrapText="1"/>
    </xf>
    <xf numFmtId="165" fontId="5" fillId="0" borderId="1" xfId="0" applyNumberFormat="1" applyFont="1" applyFill="1" applyBorder="1" applyAlignment="1">
      <alignment horizontal="center" vertical="center"/>
    </xf>
    <xf numFmtId="165" fontId="5" fillId="0" borderId="1" xfId="0" applyNumberFormat="1" applyFont="1" applyFill="1" applyBorder="1" applyAlignment="1">
      <alignment horizontal="right" vertical="top" wrapText="1"/>
    </xf>
    <xf numFmtId="0" fontId="5" fillId="0" borderId="1" xfId="0" applyFont="1" applyFill="1" applyBorder="1" applyAlignment="1">
      <alignment horizontal="left" vertical="top" wrapText="1"/>
    </xf>
    <xf numFmtId="0" fontId="5" fillId="0" borderId="0" xfId="0" applyFont="1" applyFill="1" applyBorder="1" applyAlignment="1">
      <alignment horizontal="center" vertical="center"/>
    </xf>
    <xf numFmtId="165" fontId="5" fillId="0" borderId="0" xfId="0" applyNumberFormat="1" applyFont="1" applyFill="1" applyAlignment="1">
      <alignment horizontal="right" wrapText="1"/>
    </xf>
    <xf numFmtId="164" fontId="5" fillId="0" borderId="0" xfId="0" applyNumberFormat="1" applyFont="1" applyFill="1" applyBorder="1" applyAlignment="1">
      <alignment horizontal="center" vertical="center" wrapText="1"/>
    </xf>
    <xf numFmtId="0" fontId="5" fillId="0" borderId="1" xfId="0" applyFont="1" applyFill="1" applyBorder="1" applyAlignment="1">
      <alignment horizontal="left" wrapText="1"/>
    </xf>
    <xf numFmtId="1" fontId="5" fillId="0" borderId="1" xfId="0" applyNumberFormat="1" applyFont="1" applyFill="1" applyBorder="1" applyAlignment="1">
      <alignment horizontal="center" vertical="top"/>
    </xf>
    <xf numFmtId="0" fontId="8" fillId="0" borderId="1" xfId="0" applyFont="1" applyFill="1" applyBorder="1" applyAlignment="1">
      <alignment horizontal="left" vertical="top" wrapText="1"/>
    </xf>
    <xf numFmtId="0" fontId="9" fillId="0" borderId="7" xfId="0" applyFont="1" applyFill="1" applyBorder="1" applyAlignment="1">
      <alignment vertical="top" wrapText="1"/>
    </xf>
    <xf numFmtId="0" fontId="11" fillId="0" borderId="1" xfId="0" quotePrefix="1" applyNumberFormat="1" applyFont="1" applyFill="1" applyBorder="1" applyAlignment="1">
      <alignment horizontal="left" vertical="top" wrapText="1"/>
    </xf>
    <xf numFmtId="0" fontId="9" fillId="0" borderId="7" xfId="0" applyFont="1" applyFill="1" applyBorder="1" applyAlignment="1">
      <alignment wrapText="1"/>
    </xf>
    <xf numFmtId="49" fontId="5" fillId="0" borderId="1" xfId="2" applyNumberFormat="1" applyFont="1" applyFill="1" applyBorder="1" applyAlignment="1" applyProtection="1">
      <alignment horizontal="center" vertical="top"/>
    </xf>
    <xf numFmtId="0" fontId="5" fillId="0" borderId="2" xfId="0" applyFont="1" applyFill="1" applyBorder="1" applyAlignment="1">
      <alignment vertical="top" wrapText="1"/>
    </xf>
    <xf numFmtId="49" fontId="5" fillId="0" borderId="2" xfId="1" applyNumberFormat="1" applyFont="1" applyFill="1" applyBorder="1" applyAlignment="1" applyProtection="1">
      <alignment horizontal="center" vertical="top"/>
    </xf>
    <xf numFmtId="49" fontId="5" fillId="0" borderId="8" xfId="2" applyNumberFormat="1" applyFont="1" applyFill="1" applyBorder="1" applyAlignment="1" applyProtection="1">
      <alignment horizontal="center" vertical="top"/>
    </xf>
    <xf numFmtId="49" fontId="5" fillId="0" borderId="9" xfId="2" applyNumberFormat="1" applyFont="1" applyFill="1" applyBorder="1" applyAlignment="1" applyProtection="1">
      <alignment horizontal="center" vertical="top"/>
    </xf>
    <xf numFmtId="0" fontId="9" fillId="0" borderId="11" xfId="0" applyFont="1" applyFill="1" applyBorder="1" applyAlignment="1">
      <alignment wrapText="1"/>
    </xf>
    <xf numFmtId="0" fontId="9" fillId="0" borderId="1" xfId="0" applyFont="1" applyFill="1" applyBorder="1" applyAlignment="1">
      <alignment wrapText="1"/>
    </xf>
    <xf numFmtId="0" fontId="9" fillId="0" borderId="1" xfId="0" applyFont="1" applyFill="1" applyBorder="1" applyAlignment="1">
      <alignment vertical="top" wrapText="1"/>
    </xf>
    <xf numFmtId="0" fontId="9" fillId="0" borderId="0" xfId="0" applyFont="1" applyFill="1" applyBorder="1" applyAlignment="1">
      <alignment vertical="top" wrapText="1"/>
    </xf>
    <xf numFmtId="0" fontId="9" fillId="0" borderId="1" xfId="0" applyNumberFormat="1" applyFont="1" applyFill="1" applyBorder="1" applyAlignment="1">
      <alignment wrapText="1"/>
    </xf>
    <xf numFmtId="0" fontId="9" fillId="0" borderId="0" xfId="0" applyFont="1" applyFill="1" applyBorder="1" applyAlignment="1">
      <alignment wrapText="1"/>
    </xf>
    <xf numFmtId="0" fontId="5" fillId="0" borderId="1" xfId="0" applyFont="1" applyFill="1" applyBorder="1" applyAlignment="1">
      <alignment wrapText="1"/>
    </xf>
    <xf numFmtId="49" fontId="5" fillId="0" borderId="1" xfId="2" applyNumberFormat="1" applyFont="1" applyFill="1" applyBorder="1" applyAlignment="1">
      <alignment horizontal="center" vertical="justify"/>
    </xf>
    <xf numFmtId="0" fontId="5" fillId="0" borderId="0" xfId="0" applyFont="1" applyFill="1"/>
    <xf numFmtId="0" fontId="5" fillId="0" borderId="1" xfId="0" applyFont="1" applyFill="1" applyBorder="1"/>
    <xf numFmtId="0" fontId="5" fillId="0" borderId="0" xfId="0" applyFont="1" applyFill="1" applyAlignment="1">
      <alignment horizontal="left" wrapText="1"/>
    </xf>
    <xf numFmtId="0" fontId="9" fillId="0" borderId="0" xfId="0" applyFont="1" applyFill="1" applyAlignment="1">
      <alignment wrapText="1"/>
    </xf>
    <xf numFmtId="0" fontId="5" fillId="0" borderId="1" xfId="4" applyNumberFormat="1" applyFont="1" applyFill="1" applyBorder="1" applyAlignment="1">
      <alignment vertical="top" wrapText="1"/>
    </xf>
    <xf numFmtId="165" fontId="5" fillId="0" borderId="1" xfId="0" applyNumberFormat="1" applyFont="1" applyFill="1" applyBorder="1" applyAlignment="1">
      <alignment horizontal="right" vertical="center"/>
    </xf>
    <xf numFmtId="0" fontId="5" fillId="0" borderId="1" xfId="4" applyNumberFormat="1" applyFont="1" applyFill="1" applyBorder="1" applyAlignment="1">
      <alignment horizontal="left" vertical="top" wrapText="1"/>
    </xf>
    <xf numFmtId="0" fontId="9" fillId="0" borderId="0" xfId="0" applyFont="1" applyAlignment="1">
      <alignment wrapText="1"/>
    </xf>
    <xf numFmtId="0" fontId="9" fillId="0" borderId="1" xfId="0" applyFont="1" applyBorder="1" applyAlignment="1">
      <alignment wrapText="1"/>
    </xf>
    <xf numFmtId="0" fontId="5" fillId="0" borderId="0" xfId="0" applyFont="1" applyFill="1" applyBorder="1" applyAlignment="1">
      <alignment horizontal="right" wrapText="1"/>
    </xf>
    <xf numFmtId="0" fontId="5" fillId="0" borderId="0" xfId="0" applyFont="1" applyFill="1" applyAlignment="1"/>
    <xf numFmtId="0" fontId="5" fillId="0" borderId="0" xfId="0" applyFont="1" applyFill="1" applyAlignment="1">
      <alignment horizontal="right" wrapText="1"/>
    </xf>
    <xf numFmtId="0" fontId="5" fillId="0" borderId="0" xfId="0" applyFont="1" applyFill="1" applyAlignment="1">
      <alignment horizontal="right"/>
    </xf>
    <xf numFmtId="165" fontId="5" fillId="0" borderId="0" xfId="0" applyNumberFormat="1" applyFont="1" applyFill="1" applyAlignment="1">
      <alignment horizontal="right" wrapText="1"/>
    </xf>
    <xf numFmtId="0" fontId="6" fillId="0" borderId="0" xfId="0" applyFont="1" applyFill="1" applyAlignment="1">
      <alignment horizontal="right" wrapText="1"/>
    </xf>
    <xf numFmtId="164" fontId="5" fillId="0" borderId="0"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5" fillId="0" borderId="6"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vertical="top"/>
    </xf>
    <xf numFmtId="0" fontId="5" fillId="0" borderId="0" xfId="0" applyFont="1" applyFill="1" applyBorder="1" applyAlignment="1">
      <alignment horizontal="center" vertical="center"/>
    </xf>
    <xf numFmtId="49" fontId="5" fillId="0" borderId="2"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cellXfs>
  <cellStyles count="5">
    <cellStyle name="Обычный" xfId="0" builtinId="0"/>
    <cellStyle name="Обычный_Лист1" xfId="4"/>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409"/>
  <sheetViews>
    <sheetView tabSelected="1" zoomScaleNormal="100" workbookViewId="0">
      <selection activeCell="A4" sqref="A4:N4"/>
    </sheetView>
  </sheetViews>
  <sheetFormatPr defaultColWidth="12" defaultRowHeight="16.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27" customWidth="1"/>
    <col min="11" max="11" width="14" style="32" customWidth="1"/>
    <col min="12" max="12" width="14.28515625" style="32" customWidth="1"/>
    <col min="13" max="13" width="16.7109375" style="32"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18">
      <c r="J1" s="68" t="s">
        <v>0</v>
      </c>
      <c r="K1" s="69"/>
      <c r="L1" s="69"/>
      <c r="M1" s="69"/>
    </row>
    <row r="2" spans="1:18">
      <c r="J2" s="70" t="s">
        <v>1</v>
      </c>
      <c r="K2" s="70"/>
      <c r="L2" s="70"/>
      <c r="M2" s="70"/>
    </row>
    <row r="3" spans="1:18" ht="17.25">
      <c r="J3" s="6"/>
      <c r="K3" s="36" t="s">
        <v>2</v>
      </c>
      <c r="L3" s="70" t="s">
        <v>264</v>
      </c>
      <c r="M3" s="71"/>
    </row>
    <row r="4" spans="1:18">
      <c r="A4" s="66"/>
      <c r="B4" s="66"/>
      <c r="C4" s="67"/>
      <c r="D4" s="67"/>
      <c r="E4" s="67"/>
      <c r="F4" s="67"/>
      <c r="G4" s="67"/>
      <c r="H4" s="67"/>
      <c r="I4" s="67"/>
      <c r="J4" s="67"/>
      <c r="K4" s="67"/>
      <c r="L4" s="67"/>
      <c r="M4" s="67"/>
      <c r="N4" s="67"/>
      <c r="P4" s="3"/>
      <c r="R4" s="4"/>
    </row>
    <row r="5" spans="1:18">
      <c r="A5" s="77" t="s">
        <v>250</v>
      </c>
      <c r="B5" s="77"/>
      <c r="C5" s="77"/>
      <c r="D5" s="77"/>
      <c r="E5" s="77"/>
      <c r="F5" s="77"/>
      <c r="G5" s="77"/>
      <c r="H5" s="77"/>
      <c r="I5" s="77"/>
      <c r="J5" s="77"/>
      <c r="K5" s="77"/>
      <c r="L5" s="77"/>
      <c r="M5" s="7"/>
      <c r="N5" s="7"/>
      <c r="O5" s="35"/>
      <c r="P5" s="35"/>
      <c r="Q5" s="8"/>
      <c r="R5" s="8"/>
    </row>
    <row r="6" spans="1:18">
      <c r="A6" s="35"/>
      <c r="B6" s="35"/>
      <c r="C6" s="35"/>
      <c r="D6" s="35"/>
      <c r="E6" s="35"/>
      <c r="F6" s="35"/>
      <c r="G6" s="35"/>
      <c r="H6" s="35"/>
      <c r="I6" s="35"/>
      <c r="J6" s="35"/>
      <c r="K6" s="35"/>
      <c r="L6" s="35"/>
      <c r="M6" s="7"/>
      <c r="N6" s="7"/>
      <c r="O6" s="35"/>
      <c r="P6" s="35"/>
      <c r="Q6" s="8"/>
      <c r="R6" s="8"/>
    </row>
    <row r="7" spans="1:18">
      <c r="A7" s="9"/>
      <c r="J7" s="10"/>
      <c r="K7" s="7"/>
      <c r="L7" s="7"/>
      <c r="M7" s="7" t="s">
        <v>3</v>
      </c>
      <c r="N7" s="11"/>
      <c r="P7" s="12"/>
    </row>
    <row r="8" spans="1:18">
      <c r="A8" s="13"/>
      <c r="B8" s="78" t="s">
        <v>4</v>
      </c>
      <c r="C8" s="79"/>
      <c r="D8" s="79"/>
      <c r="E8" s="79"/>
      <c r="F8" s="79"/>
      <c r="G8" s="79"/>
      <c r="H8" s="79"/>
      <c r="I8" s="80"/>
      <c r="J8" s="81" t="s">
        <v>5</v>
      </c>
      <c r="K8" s="73" t="s">
        <v>251</v>
      </c>
      <c r="L8" s="73" t="s">
        <v>252</v>
      </c>
      <c r="M8" s="73" t="s">
        <v>253</v>
      </c>
      <c r="N8" s="72"/>
      <c r="O8" s="72"/>
      <c r="P8" s="72"/>
      <c r="Q8" s="72"/>
    </row>
    <row r="9" spans="1:18" s="8" customFormat="1" ht="198">
      <c r="A9" s="14" t="s">
        <v>6</v>
      </c>
      <c r="B9" s="15" t="s">
        <v>7</v>
      </c>
      <c r="C9" s="15" t="s">
        <v>8</v>
      </c>
      <c r="D9" s="15" t="s">
        <v>9</v>
      </c>
      <c r="E9" s="15" t="s">
        <v>10</v>
      </c>
      <c r="F9" s="15" t="s">
        <v>11</v>
      </c>
      <c r="G9" s="15" t="s">
        <v>12</v>
      </c>
      <c r="H9" s="15" t="s">
        <v>13</v>
      </c>
      <c r="I9" s="15" t="s">
        <v>14</v>
      </c>
      <c r="J9" s="82"/>
      <c r="K9" s="83"/>
      <c r="L9" s="74"/>
      <c r="M9" s="74"/>
      <c r="N9" s="16"/>
      <c r="O9" s="16"/>
      <c r="P9" s="16"/>
      <c r="Q9" s="16"/>
    </row>
    <row r="10" spans="1:18" s="8" customFormat="1">
      <c r="A10" s="17"/>
      <c r="B10" s="18" t="s">
        <v>15</v>
      </c>
      <c r="C10" s="18" t="s">
        <v>16</v>
      </c>
      <c r="D10" s="18" t="s">
        <v>17</v>
      </c>
      <c r="E10" s="18" t="s">
        <v>18</v>
      </c>
      <c r="F10" s="18" t="s">
        <v>19</v>
      </c>
      <c r="G10" s="18" t="s">
        <v>20</v>
      </c>
      <c r="H10" s="18" t="s">
        <v>21</v>
      </c>
      <c r="I10" s="18" t="s">
        <v>22</v>
      </c>
      <c r="J10" s="19">
        <v>9</v>
      </c>
      <c r="K10" s="20">
        <v>10</v>
      </c>
      <c r="L10" s="20">
        <v>11</v>
      </c>
      <c r="M10" s="20">
        <v>12</v>
      </c>
      <c r="N10" s="37"/>
      <c r="O10" s="21"/>
      <c r="P10" s="21"/>
      <c r="Q10" s="21"/>
    </row>
    <row r="11" spans="1:18">
      <c r="A11" s="39">
        <v>1</v>
      </c>
      <c r="B11" s="22" t="s">
        <v>23</v>
      </c>
      <c r="C11" s="22" t="s">
        <v>15</v>
      </c>
      <c r="D11" s="22" t="s">
        <v>24</v>
      </c>
      <c r="E11" s="22" t="s">
        <v>24</v>
      </c>
      <c r="F11" s="22" t="s">
        <v>23</v>
      </c>
      <c r="G11" s="22" t="s">
        <v>24</v>
      </c>
      <c r="H11" s="22" t="s">
        <v>25</v>
      </c>
      <c r="I11" s="22" t="s">
        <v>23</v>
      </c>
      <c r="J11" s="40" t="s">
        <v>26</v>
      </c>
      <c r="K11" s="33">
        <f>K12+K22+K33+K43+K48+K51+K65+K75+K81</f>
        <v>216989.10000000003</v>
      </c>
      <c r="L11" s="33">
        <f t="shared" ref="L11:M11" si="0">L12+L22+L33+L43+L48+L51+L65+L75+L81</f>
        <v>221670.1</v>
      </c>
      <c r="M11" s="33">
        <f t="shared" si="0"/>
        <v>231295.39999999997</v>
      </c>
    </row>
    <row r="12" spans="1:18">
      <c r="A12" s="39">
        <f>A11+1</f>
        <v>2</v>
      </c>
      <c r="B12" s="24" t="s">
        <v>23</v>
      </c>
      <c r="C12" s="24" t="s">
        <v>15</v>
      </c>
      <c r="D12" s="24" t="s">
        <v>27</v>
      </c>
      <c r="E12" s="24" t="s">
        <v>24</v>
      </c>
      <c r="F12" s="24" t="s">
        <v>23</v>
      </c>
      <c r="G12" s="24" t="s">
        <v>24</v>
      </c>
      <c r="H12" s="24" t="s">
        <v>25</v>
      </c>
      <c r="I12" s="24" t="s">
        <v>23</v>
      </c>
      <c r="J12" s="25" t="s">
        <v>28</v>
      </c>
      <c r="K12" s="33">
        <f>K13+K16</f>
        <v>102620</v>
      </c>
      <c r="L12" s="33">
        <f t="shared" ref="L12:M12" si="1">L13+L16</f>
        <v>108770.2</v>
      </c>
      <c r="M12" s="33">
        <f t="shared" si="1"/>
        <v>115291</v>
      </c>
    </row>
    <row r="13" spans="1:18" ht="49.5">
      <c r="A13" s="39">
        <f t="shared" ref="A13:A79" si="2">A12+1</f>
        <v>3</v>
      </c>
      <c r="B13" s="24" t="s">
        <v>29</v>
      </c>
      <c r="C13" s="24" t="s">
        <v>15</v>
      </c>
      <c r="D13" s="24" t="s">
        <v>27</v>
      </c>
      <c r="E13" s="24" t="s">
        <v>27</v>
      </c>
      <c r="F13" s="24" t="s">
        <v>23</v>
      </c>
      <c r="G13" s="24" t="s">
        <v>24</v>
      </c>
      <c r="H13" s="24" t="s">
        <v>25</v>
      </c>
      <c r="I13" s="24" t="s">
        <v>30</v>
      </c>
      <c r="J13" s="25" t="s">
        <v>31</v>
      </c>
      <c r="K13" s="33">
        <f t="shared" ref="K13:M14" si="3">K14</f>
        <v>120</v>
      </c>
      <c r="L13" s="33">
        <f t="shared" si="3"/>
        <v>122</v>
      </c>
      <c r="M13" s="33">
        <f t="shared" si="3"/>
        <v>124</v>
      </c>
    </row>
    <row r="14" spans="1:18" ht="49.5">
      <c r="A14" s="39">
        <f t="shared" si="2"/>
        <v>4</v>
      </c>
      <c r="B14" s="24" t="s">
        <v>29</v>
      </c>
      <c r="C14" s="24" t="s">
        <v>15</v>
      </c>
      <c r="D14" s="24" t="s">
        <v>27</v>
      </c>
      <c r="E14" s="24" t="s">
        <v>27</v>
      </c>
      <c r="F14" s="24" t="s">
        <v>32</v>
      </c>
      <c r="G14" s="24" t="s">
        <v>24</v>
      </c>
      <c r="H14" s="24" t="s">
        <v>25</v>
      </c>
      <c r="I14" s="24" t="s">
        <v>30</v>
      </c>
      <c r="J14" s="25" t="s">
        <v>31</v>
      </c>
      <c r="K14" s="33">
        <f t="shared" si="3"/>
        <v>120</v>
      </c>
      <c r="L14" s="33">
        <f t="shared" si="3"/>
        <v>122</v>
      </c>
      <c r="M14" s="33">
        <f t="shared" si="3"/>
        <v>124</v>
      </c>
    </row>
    <row r="15" spans="1:18" ht="181.5">
      <c r="A15" s="39">
        <f t="shared" si="2"/>
        <v>5</v>
      </c>
      <c r="B15" s="24" t="s">
        <v>29</v>
      </c>
      <c r="C15" s="24" t="s">
        <v>15</v>
      </c>
      <c r="D15" s="24" t="s">
        <v>27</v>
      </c>
      <c r="E15" s="24" t="s">
        <v>27</v>
      </c>
      <c r="F15" s="24" t="s">
        <v>33</v>
      </c>
      <c r="G15" s="24" t="s">
        <v>34</v>
      </c>
      <c r="H15" s="24" t="s">
        <v>25</v>
      </c>
      <c r="I15" s="24" t="s">
        <v>30</v>
      </c>
      <c r="J15" s="41" t="s">
        <v>35</v>
      </c>
      <c r="K15" s="33">
        <v>120</v>
      </c>
      <c r="L15" s="33">
        <v>122</v>
      </c>
      <c r="M15" s="33">
        <v>124</v>
      </c>
    </row>
    <row r="16" spans="1:18">
      <c r="A16" s="39">
        <f t="shared" si="2"/>
        <v>6</v>
      </c>
      <c r="B16" s="24" t="s">
        <v>29</v>
      </c>
      <c r="C16" s="24" t="s">
        <v>15</v>
      </c>
      <c r="D16" s="24" t="s">
        <v>27</v>
      </c>
      <c r="E16" s="24" t="s">
        <v>34</v>
      </c>
      <c r="F16" s="24" t="s">
        <v>23</v>
      </c>
      <c r="G16" s="24" t="s">
        <v>27</v>
      </c>
      <c r="H16" s="24" t="s">
        <v>25</v>
      </c>
      <c r="I16" s="24" t="s">
        <v>30</v>
      </c>
      <c r="J16" s="25" t="s">
        <v>36</v>
      </c>
      <c r="K16" s="33">
        <f>K17+K18+K19+K20+K21</f>
        <v>102500</v>
      </c>
      <c r="L16" s="33">
        <f t="shared" ref="L16:M16" si="4">L17+L18+L19+L20+L21</f>
        <v>108648.2</v>
      </c>
      <c r="M16" s="33">
        <f t="shared" si="4"/>
        <v>115167</v>
      </c>
    </row>
    <row r="17" spans="1:13" ht="249.75" customHeight="1">
      <c r="A17" s="39">
        <f t="shared" si="2"/>
        <v>7</v>
      </c>
      <c r="B17" s="24" t="s">
        <v>29</v>
      </c>
      <c r="C17" s="24" t="s">
        <v>15</v>
      </c>
      <c r="D17" s="24" t="s">
        <v>27</v>
      </c>
      <c r="E17" s="24" t="s">
        <v>34</v>
      </c>
      <c r="F17" s="24" t="s">
        <v>32</v>
      </c>
      <c r="G17" s="24" t="s">
        <v>27</v>
      </c>
      <c r="H17" s="24" t="s">
        <v>25</v>
      </c>
      <c r="I17" s="24" t="s">
        <v>30</v>
      </c>
      <c r="J17" s="42" t="s">
        <v>188</v>
      </c>
      <c r="K17" s="33">
        <v>73932</v>
      </c>
      <c r="L17" s="33">
        <v>78367</v>
      </c>
      <c r="M17" s="33">
        <v>83069</v>
      </c>
    </row>
    <row r="18" spans="1:13" ht="183" customHeight="1">
      <c r="A18" s="39">
        <f t="shared" si="2"/>
        <v>8</v>
      </c>
      <c r="B18" s="24" t="s">
        <v>29</v>
      </c>
      <c r="C18" s="24" t="s">
        <v>15</v>
      </c>
      <c r="D18" s="24" t="s">
        <v>27</v>
      </c>
      <c r="E18" s="24" t="s">
        <v>34</v>
      </c>
      <c r="F18" s="24" t="s">
        <v>37</v>
      </c>
      <c r="G18" s="24" t="s">
        <v>27</v>
      </c>
      <c r="H18" s="24" t="s">
        <v>25</v>
      </c>
      <c r="I18" s="24" t="s">
        <v>30</v>
      </c>
      <c r="J18" s="42" t="s">
        <v>189</v>
      </c>
      <c r="K18" s="33">
        <v>117</v>
      </c>
      <c r="L18" s="33">
        <v>124</v>
      </c>
      <c r="M18" s="33">
        <v>131</v>
      </c>
    </row>
    <row r="19" spans="1:13" ht="166.5" customHeight="1">
      <c r="A19" s="39">
        <f t="shared" si="2"/>
        <v>9</v>
      </c>
      <c r="B19" s="24" t="s">
        <v>29</v>
      </c>
      <c r="C19" s="24" t="s">
        <v>15</v>
      </c>
      <c r="D19" s="24" t="s">
        <v>27</v>
      </c>
      <c r="E19" s="24" t="s">
        <v>34</v>
      </c>
      <c r="F19" s="24" t="s">
        <v>38</v>
      </c>
      <c r="G19" s="24" t="s">
        <v>27</v>
      </c>
      <c r="H19" s="24" t="s">
        <v>25</v>
      </c>
      <c r="I19" s="24" t="s">
        <v>30</v>
      </c>
      <c r="J19" s="42" t="s">
        <v>190</v>
      </c>
      <c r="K19" s="33">
        <v>660</v>
      </c>
      <c r="L19" s="33">
        <v>699</v>
      </c>
      <c r="M19" s="33">
        <v>742</v>
      </c>
    </row>
    <row r="20" spans="1:13" ht="99">
      <c r="A20" s="39">
        <f t="shared" si="2"/>
        <v>10</v>
      </c>
      <c r="B20" s="24" t="s">
        <v>29</v>
      </c>
      <c r="C20" s="24" t="s">
        <v>15</v>
      </c>
      <c r="D20" s="24" t="s">
        <v>27</v>
      </c>
      <c r="E20" s="24" t="s">
        <v>34</v>
      </c>
      <c r="F20" s="24" t="s">
        <v>39</v>
      </c>
      <c r="G20" s="24" t="s">
        <v>27</v>
      </c>
      <c r="H20" s="24" t="s">
        <v>25</v>
      </c>
      <c r="I20" s="24" t="s">
        <v>30</v>
      </c>
      <c r="J20" s="43" t="s">
        <v>40</v>
      </c>
      <c r="K20" s="33">
        <v>115</v>
      </c>
      <c r="L20" s="33">
        <v>122</v>
      </c>
      <c r="M20" s="33">
        <v>129</v>
      </c>
    </row>
    <row r="21" spans="1:13" ht="70.5" customHeight="1">
      <c r="A21" s="39">
        <f t="shared" si="2"/>
        <v>11</v>
      </c>
      <c r="B21" s="24" t="s">
        <v>29</v>
      </c>
      <c r="C21" s="24" t="s">
        <v>15</v>
      </c>
      <c r="D21" s="24" t="s">
        <v>27</v>
      </c>
      <c r="E21" s="24" t="s">
        <v>34</v>
      </c>
      <c r="F21" s="24" t="s">
        <v>191</v>
      </c>
      <c r="G21" s="24" t="s">
        <v>27</v>
      </c>
      <c r="H21" s="24" t="s">
        <v>25</v>
      </c>
      <c r="I21" s="24" t="s">
        <v>30</v>
      </c>
      <c r="J21" s="42" t="s">
        <v>192</v>
      </c>
      <c r="K21" s="33">
        <v>27676</v>
      </c>
      <c r="L21" s="33">
        <v>29336.2</v>
      </c>
      <c r="M21" s="33">
        <v>31096</v>
      </c>
    </row>
    <row r="22" spans="1:13" ht="49.5">
      <c r="A22" s="39">
        <f t="shared" si="2"/>
        <v>12</v>
      </c>
      <c r="B22" s="24" t="s">
        <v>29</v>
      </c>
      <c r="C22" s="24" t="s">
        <v>15</v>
      </c>
      <c r="D22" s="24" t="s">
        <v>41</v>
      </c>
      <c r="E22" s="24" t="s">
        <v>24</v>
      </c>
      <c r="F22" s="24" t="s">
        <v>23</v>
      </c>
      <c r="G22" s="24" t="s">
        <v>24</v>
      </c>
      <c r="H22" s="24" t="s">
        <v>25</v>
      </c>
      <c r="I22" s="24" t="s">
        <v>23</v>
      </c>
      <c r="J22" s="25" t="s">
        <v>42</v>
      </c>
      <c r="K22" s="33">
        <f>K23</f>
        <v>9333.1999999999989</v>
      </c>
      <c r="L22" s="33">
        <f t="shared" ref="L22:M23" si="5">L23</f>
        <v>9706.5</v>
      </c>
      <c r="M22" s="33">
        <f t="shared" si="5"/>
        <v>10094.799999999999</v>
      </c>
    </row>
    <row r="23" spans="1:13" ht="33">
      <c r="A23" s="39">
        <f t="shared" si="2"/>
        <v>13</v>
      </c>
      <c r="B23" s="44" t="s">
        <v>29</v>
      </c>
      <c r="C23" s="44" t="s">
        <v>15</v>
      </c>
      <c r="D23" s="44" t="s">
        <v>41</v>
      </c>
      <c r="E23" s="44" t="s">
        <v>34</v>
      </c>
      <c r="F23" s="44" t="s">
        <v>23</v>
      </c>
      <c r="G23" s="44" t="s">
        <v>27</v>
      </c>
      <c r="H23" s="44" t="s">
        <v>25</v>
      </c>
      <c r="I23" s="44" t="s">
        <v>30</v>
      </c>
      <c r="J23" s="41" t="s">
        <v>43</v>
      </c>
      <c r="K23" s="33">
        <f>K24</f>
        <v>9333.1999999999989</v>
      </c>
      <c r="L23" s="33">
        <f t="shared" si="5"/>
        <v>9706.5</v>
      </c>
      <c r="M23" s="33">
        <f t="shared" si="5"/>
        <v>10094.799999999999</v>
      </c>
    </row>
    <row r="24" spans="1:13" ht="115.5">
      <c r="A24" s="39">
        <f t="shared" si="2"/>
        <v>14</v>
      </c>
      <c r="B24" s="44" t="s">
        <v>29</v>
      </c>
      <c r="C24" s="44" t="s">
        <v>15</v>
      </c>
      <c r="D24" s="44" t="s">
        <v>41</v>
      </c>
      <c r="E24" s="44" t="s">
        <v>34</v>
      </c>
      <c r="F24" s="44" t="s">
        <v>44</v>
      </c>
      <c r="G24" s="44" t="s">
        <v>27</v>
      </c>
      <c r="H24" s="44" t="s">
        <v>25</v>
      </c>
      <c r="I24" s="44" t="s">
        <v>30</v>
      </c>
      <c r="J24" s="41" t="s">
        <v>45</v>
      </c>
      <c r="K24" s="33">
        <f>K25+K27+K29+K31</f>
        <v>9333.1999999999989</v>
      </c>
      <c r="L24" s="33">
        <f t="shared" ref="L24:M24" si="6">L25+L27+L29+L31</f>
        <v>9706.5</v>
      </c>
      <c r="M24" s="33">
        <f t="shared" si="6"/>
        <v>10094.799999999999</v>
      </c>
    </row>
    <row r="25" spans="1:13" ht="82.5">
      <c r="A25" s="39">
        <f t="shared" si="2"/>
        <v>15</v>
      </c>
      <c r="B25" s="44" t="s">
        <v>29</v>
      </c>
      <c r="C25" s="44" t="s">
        <v>15</v>
      </c>
      <c r="D25" s="44" t="s">
        <v>41</v>
      </c>
      <c r="E25" s="44" t="s">
        <v>34</v>
      </c>
      <c r="F25" s="44" t="s">
        <v>46</v>
      </c>
      <c r="G25" s="44" t="s">
        <v>27</v>
      </c>
      <c r="H25" s="44" t="s">
        <v>25</v>
      </c>
      <c r="I25" s="44" t="s">
        <v>30</v>
      </c>
      <c r="J25" s="43" t="s">
        <v>47</v>
      </c>
      <c r="K25" s="33">
        <f>K26</f>
        <v>4834.3</v>
      </c>
      <c r="L25" s="33">
        <f t="shared" ref="L25:M25" si="7">L26</f>
        <v>5027.7</v>
      </c>
      <c r="M25" s="33">
        <f t="shared" si="7"/>
        <v>5228.8</v>
      </c>
    </row>
    <row r="26" spans="1:13" ht="115.5" customHeight="1">
      <c r="A26" s="39">
        <f t="shared" si="2"/>
        <v>16</v>
      </c>
      <c r="B26" s="44" t="s">
        <v>29</v>
      </c>
      <c r="C26" s="44" t="s">
        <v>15</v>
      </c>
      <c r="D26" s="44" t="s">
        <v>41</v>
      </c>
      <c r="E26" s="44" t="s">
        <v>34</v>
      </c>
      <c r="F26" s="44" t="s">
        <v>48</v>
      </c>
      <c r="G26" s="44" t="s">
        <v>27</v>
      </c>
      <c r="H26" s="44" t="s">
        <v>25</v>
      </c>
      <c r="I26" s="44" t="s">
        <v>30</v>
      </c>
      <c r="J26" s="41" t="s">
        <v>49</v>
      </c>
      <c r="K26" s="33">
        <v>4834.3</v>
      </c>
      <c r="L26" s="33">
        <v>5027.7</v>
      </c>
      <c r="M26" s="33">
        <v>5228.8</v>
      </c>
    </row>
    <row r="27" spans="1:13" ht="99">
      <c r="A27" s="39">
        <f t="shared" si="2"/>
        <v>17</v>
      </c>
      <c r="B27" s="44" t="s">
        <v>29</v>
      </c>
      <c r="C27" s="44" t="s">
        <v>15</v>
      </c>
      <c r="D27" s="44" t="s">
        <v>41</v>
      </c>
      <c r="E27" s="44" t="s">
        <v>34</v>
      </c>
      <c r="F27" s="44" t="s">
        <v>50</v>
      </c>
      <c r="G27" s="44" t="s">
        <v>27</v>
      </c>
      <c r="H27" s="44" t="s">
        <v>25</v>
      </c>
      <c r="I27" s="44" t="s">
        <v>30</v>
      </c>
      <c r="J27" s="41" t="s">
        <v>51</v>
      </c>
      <c r="K27" s="33">
        <f>K28</f>
        <v>22.9</v>
      </c>
      <c r="L27" s="33">
        <f t="shared" ref="L27:M27" si="8">L28</f>
        <v>23.8</v>
      </c>
      <c r="M27" s="33">
        <f t="shared" si="8"/>
        <v>24.7</v>
      </c>
    </row>
    <row r="28" spans="1:13" ht="148.5">
      <c r="A28" s="39">
        <f t="shared" si="2"/>
        <v>18</v>
      </c>
      <c r="B28" s="44" t="s">
        <v>29</v>
      </c>
      <c r="C28" s="44" t="s">
        <v>15</v>
      </c>
      <c r="D28" s="44" t="s">
        <v>41</v>
      </c>
      <c r="E28" s="44" t="s">
        <v>34</v>
      </c>
      <c r="F28" s="44" t="s">
        <v>52</v>
      </c>
      <c r="G28" s="44" t="s">
        <v>27</v>
      </c>
      <c r="H28" s="44" t="s">
        <v>25</v>
      </c>
      <c r="I28" s="44" t="s">
        <v>30</v>
      </c>
      <c r="J28" s="41" t="s">
        <v>53</v>
      </c>
      <c r="K28" s="33">
        <v>22.9</v>
      </c>
      <c r="L28" s="33">
        <v>23.8</v>
      </c>
      <c r="M28" s="33">
        <v>24.7</v>
      </c>
    </row>
    <row r="29" spans="1:13" ht="82.5">
      <c r="A29" s="39">
        <f t="shared" si="2"/>
        <v>19</v>
      </c>
      <c r="B29" s="44" t="s">
        <v>29</v>
      </c>
      <c r="C29" s="44" t="s">
        <v>15</v>
      </c>
      <c r="D29" s="44" t="s">
        <v>41</v>
      </c>
      <c r="E29" s="44" t="s">
        <v>34</v>
      </c>
      <c r="F29" s="44" t="s">
        <v>54</v>
      </c>
      <c r="G29" s="44" t="s">
        <v>27</v>
      </c>
      <c r="H29" s="44" t="s">
        <v>25</v>
      </c>
      <c r="I29" s="44" t="s">
        <v>30</v>
      </c>
      <c r="J29" s="41" t="s">
        <v>55</v>
      </c>
      <c r="K29" s="33">
        <f>K30</f>
        <v>4833.1000000000004</v>
      </c>
      <c r="L29" s="33">
        <f t="shared" ref="L29:M29" si="9">L30</f>
        <v>5026.3999999999996</v>
      </c>
      <c r="M29" s="33">
        <f t="shared" si="9"/>
        <v>5227.5</v>
      </c>
    </row>
    <row r="30" spans="1:13" ht="132">
      <c r="A30" s="39">
        <f t="shared" si="2"/>
        <v>20</v>
      </c>
      <c r="B30" s="44" t="s">
        <v>29</v>
      </c>
      <c r="C30" s="44" t="s">
        <v>15</v>
      </c>
      <c r="D30" s="44" t="s">
        <v>41</v>
      </c>
      <c r="E30" s="44" t="s">
        <v>34</v>
      </c>
      <c r="F30" s="44" t="s">
        <v>56</v>
      </c>
      <c r="G30" s="44" t="s">
        <v>27</v>
      </c>
      <c r="H30" s="44" t="s">
        <v>25</v>
      </c>
      <c r="I30" s="44" t="s">
        <v>30</v>
      </c>
      <c r="J30" s="41" t="s">
        <v>57</v>
      </c>
      <c r="K30" s="33">
        <v>4833.1000000000004</v>
      </c>
      <c r="L30" s="33">
        <v>5026.3999999999996</v>
      </c>
      <c r="M30" s="33">
        <v>5227.5</v>
      </c>
    </row>
    <row r="31" spans="1:13" ht="82.5">
      <c r="A31" s="39">
        <f t="shared" si="2"/>
        <v>21</v>
      </c>
      <c r="B31" s="44" t="s">
        <v>29</v>
      </c>
      <c r="C31" s="44" t="s">
        <v>15</v>
      </c>
      <c r="D31" s="44" t="s">
        <v>41</v>
      </c>
      <c r="E31" s="44" t="s">
        <v>34</v>
      </c>
      <c r="F31" s="44" t="s">
        <v>58</v>
      </c>
      <c r="G31" s="44" t="s">
        <v>27</v>
      </c>
      <c r="H31" s="44" t="s">
        <v>25</v>
      </c>
      <c r="I31" s="44" t="s">
        <v>30</v>
      </c>
      <c r="J31" s="41" t="s">
        <v>59</v>
      </c>
      <c r="K31" s="33">
        <f>K32</f>
        <v>-357.1</v>
      </c>
      <c r="L31" s="33">
        <f t="shared" ref="L31:M31" si="10">L32</f>
        <v>-371.4</v>
      </c>
      <c r="M31" s="33">
        <f t="shared" si="10"/>
        <v>-386.2</v>
      </c>
    </row>
    <row r="32" spans="1:13" ht="132">
      <c r="A32" s="39">
        <f t="shared" si="2"/>
        <v>22</v>
      </c>
      <c r="B32" s="44" t="s">
        <v>29</v>
      </c>
      <c r="C32" s="44" t="s">
        <v>15</v>
      </c>
      <c r="D32" s="44" t="s">
        <v>41</v>
      </c>
      <c r="E32" s="44" t="s">
        <v>34</v>
      </c>
      <c r="F32" s="44" t="s">
        <v>60</v>
      </c>
      <c r="G32" s="44" t="s">
        <v>27</v>
      </c>
      <c r="H32" s="44" t="s">
        <v>25</v>
      </c>
      <c r="I32" s="44" t="s">
        <v>30</v>
      </c>
      <c r="J32" s="41" t="s">
        <v>61</v>
      </c>
      <c r="K32" s="33">
        <v>-357.1</v>
      </c>
      <c r="L32" s="33">
        <v>-371.4</v>
      </c>
      <c r="M32" s="33">
        <v>-386.2</v>
      </c>
    </row>
    <row r="33" spans="1:13">
      <c r="A33" s="39">
        <f t="shared" si="2"/>
        <v>23</v>
      </c>
      <c r="B33" s="24" t="s">
        <v>29</v>
      </c>
      <c r="C33" s="24" t="s">
        <v>15</v>
      </c>
      <c r="D33" s="24" t="s">
        <v>62</v>
      </c>
      <c r="E33" s="24" t="s">
        <v>24</v>
      </c>
      <c r="F33" s="24" t="s">
        <v>23</v>
      </c>
      <c r="G33" s="24" t="s">
        <v>24</v>
      </c>
      <c r="H33" s="24" t="s">
        <v>25</v>
      </c>
      <c r="I33" s="24" t="s">
        <v>23</v>
      </c>
      <c r="J33" s="45" t="s">
        <v>63</v>
      </c>
      <c r="K33" s="33">
        <f>K34+K39+K41</f>
        <v>45308</v>
      </c>
      <c r="L33" s="33">
        <f t="shared" ref="L33:M33" si="11">L34+L39+L41</f>
        <v>46251</v>
      </c>
      <c r="M33" s="33">
        <f t="shared" si="11"/>
        <v>47193</v>
      </c>
    </row>
    <row r="34" spans="1:13" ht="33">
      <c r="A34" s="39">
        <f t="shared" si="2"/>
        <v>24</v>
      </c>
      <c r="B34" s="24" t="s">
        <v>29</v>
      </c>
      <c r="C34" s="24" t="s">
        <v>15</v>
      </c>
      <c r="D34" s="24" t="s">
        <v>62</v>
      </c>
      <c r="E34" s="24" t="s">
        <v>27</v>
      </c>
      <c r="F34" s="24" t="s">
        <v>23</v>
      </c>
      <c r="G34" s="24" t="s">
        <v>24</v>
      </c>
      <c r="H34" s="24" t="s">
        <v>25</v>
      </c>
      <c r="I34" s="46" t="s">
        <v>30</v>
      </c>
      <c r="J34" s="25" t="s">
        <v>64</v>
      </c>
      <c r="K34" s="33">
        <f>K35+K37</f>
        <v>32584</v>
      </c>
      <c r="L34" s="33">
        <f t="shared" ref="L34:M34" si="12">L35+L37</f>
        <v>33235</v>
      </c>
      <c r="M34" s="33">
        <f t="shared" si="12"/>
        <v>33900</v>
      </c>
    </row>
    <row r="35" spans="1:13" ht="33">
      <c r="A35" s="39">
        <f t="shared" si="2"/>
        <v>25</v>
      </c>
      <c r="B35" s="24" t="s">
        <v>29</v>
      </c>
      <c r="C35" s="24" t="s">
        <v>15</v>
      </c>
      <c r="D35" s="24" t="s">
        <v>62</v>
      </c>
      <c r="E35" s="24" t="s">
        <v>27</v>
      </c>
      <c r="F35" s="24" t="s">
        <v>32</v>
      </c>
      <c r="G35" s="24" t="s">
        <v>27</v>
      </c>
      <c r="H35" s="24" t="s">
        <v>25</v>
      </c>
      <c r="I35" s="46" t="s">
        <v>30</v>
      </c>
      <c r="J35" s="25" t="s">
        <v>65</v>
      </c>
      <c r="K35" s="33">
        <f>K36</f>
        <v>22695.4</v>
      </c>
      <c r="L35" s="33">
        <f t="shared" ref="L35:M35" si="13">L36</f>
        <v>23149</v>
      </c>
      <c r="M35" s="33">
        <f t="shared" si="13"/>
        <v>23612</v>
      </c>
    </row>
    <row r="36" spans="1:13" ht="33">
      <c r="A36" s="39">
        <f t="shared" si="2"/>
        <v>26</v>
      </c>
      <c r="B36" s="24" t="s">
        <v>29</v>
      </c>
      <c r="C36" s="47" t="s">
        <v>15</v>
      </c>
      <c r="D36" s="47" t="s">
        <v>62</v>
      </c>
      <c r="E36" s="47" t="s">
        <v>27</v>
      </c>
      <c r="F36" s="47" t="s">
        <v>66</v>
      </c>
      <c r="G36" s="47" t="s">
        <v>27</v>
      </c>
      <c r="H36" s="47" t="s">
        <v>25</v>
      </c>
      <c r="I36" s="48" t="s">
        <v>30</v>
      </c>
      <c r="J36" s="25" t="s">
        <v>65</v>
      </c>
      <c r="K36" s="33">
        <v>22695.4</v>
      </c>
      <c r="L36" s="33">
        <v>23149</v>
      </c>
      <c r="M36" s="33">
        <v>23612</v>
      </c>
    </row>
    <row r="37" spans="1:13" ht="49.5">
      <c r="A37" s="39">
        <f t="shared" si="2"/>
        <v>27</v>
      </c>
      <c r="B37" s="24" t="s">
        <v>29</v>
      </c>
      <c r="C37" s="24" t="s">
        <v>15</v>
      </c>
      <c r="D37" s="24" t="s">
        <v>62</v>
      </c>
      <c r="E37" s="24" t="s">
        <v>27</v>
      </c>
      <c r="F37" s="24" t="s">
        <v>37</v>
      </c>
      <c r="G37" s="24" t="s">
        <v>27</v>
      </c>
      <c r="H37" s="24" t="s">
        <v>25</v>
      </c>
      <c r="I37" s="46" t="s">
        <v>30</v>
      </c>
      <c r="J37" s="25" t="s">
        <v>67</v>
      </c>
      <c r="K37" s="33">
        <f>K38</f>
        <v>9888.6</v>
      </c>
      <c r="L37" s="33">
        <f t="shared" ref="L37:M37" si="14">L38</f>
        <v>10086</v>
      </c>
      <c r="M37" s="33">
        <f t="shared" si="14"/>
        <v>10288</v>
      </c>
    </row>
    <row r="38" spans="1:13" ht="66">
      <c r="A38" s="39">
        <f t="shared" si="2"/>
        <v>28</v>
      </c>
      <c r="B38" s="24" t="s">
        <v>29</v>
      </c>
      <c r="C38" s="47" t="s">
        <v>15</v>
      </c>
      <c r="D38" s="47" t="s">
        <v>62</v>
      </c>
      <c r="E38" s="47" t="s">
        <v>27</v>
      </c>
      <c r="F38" s="47" t="s">
        <v>68</v>
      </c>
      <c r="G38" s="47" t="s">
        <v>27</v>
      </c>
      <c r="H38" s="47" t="s">
        <v>25</v>
      </c>
      <c r="I38" s="48" t="s">
        <v>30</v>
      </c>
      <c r="J38" s="65" t="s">
        <v>69</v>
      </c>
      <c r="K38" s="33">
        <v>9888.6</v>
      </c>
      <c r="L38" s="33">
        <v>10086</v>
      </c>
      <c r="M38" s="33">
        <v>10288</v>
      </c>
    </row>
    <row r="39" spans="1:13">
      <c r="A39" s="39">
        <f t="shared" si="2"/>
        <v>29</v>
      </c>
      <c r="B39" s="24" t="s">
        <v>29</v>
      </c>
      <c r="C39" s="24" t="s">
        <v>15</v>
      </c>
      <c r="D39" s="24" t="s">
        <v>62</v>
      </c>
      <c r="E39" s="24" t="s">
        <v>41</v>
      </c>
      <c r="F39" s="24" t="s">
        <v>23</v>
      </c>
      <c r="G39" s="24" t="s">
        <v>27</v>
      </c>
      <c r="H39" s="24" t="s">
        <v>25</v>
      </c>
      <c r="I39" s="24" t="s">
        <v>30</v>
      </c>
      <c r="J39" s="25" t="s">
        <v>70</v>
      </c>
      <c r="K39" s="33">
        <f>K40</f>
        <v>10552</v>
      </c>
      <c r="L39" s="33">
        <f>L40</f>
        <v>10822</v>
      </c>
      <c r="M39" s="33">
        <f>M40</f>
        <v>11078</v>
      </c>
    </row>
    <row r="40" spans="1:13">
      <c r="A40" s="39">
        <f t="shared" si="2"/>
        <v>30</v>
      </c>
      <c r="B40" s="24" t="s">
        <v>29</v>
      </c>
      <c r="C40" s="24" t="s">
        <v>15</v>
      </c>
      <c r="D40" s="24" t="s">
        <v>62</v>
      </c>
      <c r="E40" s="24" t="s">
        <v>41</v>
      </c>
      <c r="F40" s="24" t="s">
        <v>32</v>
      </c>
      <c r="G40" s="24" t="s">
        <v>27</v>
      </c>
      <c r="H40" s="24" t="s">
        <v>25</v>
      </c>
      <c r="I40" s="24" t="s">
        <v>30</v>
      </c>
      <c r="J40" s="25" t="s">
        <v>70</v>
      </c>
      <c r="K40" s="33">
        <v>10552</v>
      </c>
      <c r="L40" s="33">
        <v>10822</v>
      </c>
      <c r="M40" s="33">
        <v>11078</v>
      </c>
    </row>
    <row r="41" spans="1:13" ht="33">
      <c r="A41" s="39">
        <f t="shared" si="2"/>
        <v>31</v>
      </c>
      <c r="B41" s="24" t="s">
        <v>29</v>
      </c>
      <c r="C41" s="24" t="s">
        <v>15</v>
      </c>
      <c r="D41" s="24" t="s">
        <v>62</v>
      </c>
      <c r="E41" s="24" t="s">
        <v>71</v>
      </c>
      <c r="F41" s="24" t="s">
        <v>23</v>
      </c>
      <c r="G41" s="24" t="s">
        <v>34</v>
      </c>
      <c r="H41" s="24" t="s">
        <v>25</v>
      </c>
      <c r="I41" s="24" t="s">
        <v>30</v>
      </c>
      <c r="J41" s="43" t="s">
        <v>72</v>
      </c>
      <c r="K41" s="33">
        <f>K42</f>
        <v>2172</v>
      </c>
      <c r="L41" s="33">
        <f>L42</f>
        <v>2194</v>
      </c>
      <c r="M41" s="33">
        <f>M42</f>
        <v>2215</v>
      </c>
    </row>
    <row r="42" spans="1:13" ht="49.5">
      <c r="A42" s="39">
        <f t="shared" si="2"/>
        <v>32</v>
      </c>
      <c r="B42" s="24" t="s">
        <v>29</v>
      </c>
      <c r="C42" s="24" t="s">
        <v>15</v>
      </c>
      <c r="D42" s="24" t="s">
        <v>62</v>
      </c>
      <c r="E42" s="24" t="s">
        <v>71</v>
      </c>
      <c r="F42" s="24" t="s">
        <v>94</v>
      </c>
      <c r="G42" s="24" t="s">
        <v>34</v>
      </c>
      <c r="H42" s="24" t="s">
        <v>25</v>
      </c>
      <c r="I42" s="24" t="s">
        <v>30</v>
      </c>
      <c r="J42" s="49" t="s">
        <v>193</v>
      </c>
      <c r="K42" s="33">
        <v>2172</v>
      </c>
      <c r="L42" s="33">
        <v>2194</v>
      </c>
      <c r="M42" s="33">
        <v>2215</v>
      </c>
    </row>
    <row r="43" spans="1:13">
      <c r="A43" s="39">
        <f t="shared" si="2"/>
        <v>33</v>
      </c>
      <c r="B43" s="24" t="s">
        <v>29</v>
      </c>
      <c r="C43" s="24" t="s">
        <v>15</v>
      </c>
      <c r="D43" s="24" t="s">
        <v>101</v>
      </c>
      <c r="E43" s="24" t="s">
        <v>24</v>
      </c>
      <c r="F43" s="24" t="s">
        <v>23</v>
      </c>
      <c r="G43" s="24" t="s">
        <v>24</v>
      </c>
      <c r="H43" s="24" t="s">
        <v>25</v>
      </c>
      <c r="I43" s="24" t="s">
        <v>30</v>
      </c>
      <c r="J43" s="50" t="s">
        <v>194</v>
      </c>
      <c r="K43" s="33">
        <f>K44+K45</f>
        <v>6359</v>
      </c>
      <c r="L43" s="33">
        <f t="shared" ref="L43:M43" si="15">L44+L45</f>
        <v>6459</v>
      </c>
      <c r="M43" s="33">
        <f t="shared" si="15"/>
        <v>6555</v>
      </c>
    </row>
    <row r="44" spans="1:13" ht="49.5">
      <c r="A44" s="39">
        <f t="shared" si="2"/>
        <v>34</v>
      </c>
      <c r="B44" s="24" t="s">
        <v>29</v>
      </c>
      <c r="C44" s="24" t="s">
        <v>15</v>
      </c>
      <c r="D44" s="24" t="s">
        <v>101</v>
      </c>
      <c r="E44" s="24" t="s">
        <v>27</v>
      </c>
      <c r="F44" s="24" t="s">
        <v>37</v>
      </c>
      <c r="G44" s="24" t="s">
        <v>97</v>
      </c>
      <c r="H44" s="24" t="s">
        <v>25</v>
      </c>
      <c r="I44" s="24" t="s">
        <v>30</v>
      </c>
      <c r="J44" s="50" t="s">
        <v>195</v>
      </c>
      <c r="K44" s="33">
        <v>1646</v>
      </c>
      <c r="L44" s="33">
        <v>1669</v>
      </c>
      <c r="M44" s="33">
        <v>1685</v>
      </c>
    </row>
    <row r="45" spans="1:13">
      <c r="A45" s="39">
        <f t="shared" si="2"/>
        <v>35</v>
      </c>
      <c r="B45" s="24" t="s">
        <v>29</v>
      </c>
      <c r="C45" s="24" t="s">
        <v>15</v>
      </c>
      <c r="D45" s="24" t="s">
        <v>101</v>
      </c>
      <c r="E45" s="24" t="s">
        <v>101</v>
      </c>
      <c r="F45" s="24" t="s">
        <v>23</v>
      </c>
      <c r="G45" s="24" t="s">
        <v>24</v>
      </c>
      <c r="H45" s="24" t="s">
        <v>25</v>
      </c>
      <c r="I45" s="24" t="s">
        <v>30</v>
      </c>
      <c r="J45" s="50" t="s">
        <v>196</v>
      </c>
      <c r="K45" s="33">
        <f>K46+K47</f>
        <v>4713</v>
      </c>
      <c r="L45" s="33">
        <f t="shared" ref="L45:M45" si="16">L46+L47</f>
        <v>4790</v>
      </c>
      <c r="M45" s="33">
        <f t="shared" si="16"/>
        <v>4870</v>
      </c>
    </row>
    <row r="46" spans="1:13" ht="35.25" customHeight="1">
      <c r="A46" s="39">
        <f t="shared" si="2"/>
        <v>36</v>
      </c>
      <c r="B46" s="24" t="s">
        <v>29</v>
      </c>
      <c r="C46" s="24" t="s">
        <v>15</v>
      </c>
      <c r="D46" s="24" t="s">
        <v>101</v>
      </c>
      <c r="E46" s="24" t="s">
        <v>101</v>
      </c>
      <c r="F46" s="24" t="s">
        <v>197</v>
      </c>
      <c r="G46" s="24" t="s">
        <v>97</v>
      </c>
      <c r="H46" s="24" t="s">
        <v>25</v>
      </c>
      <c r="I46" s="24" t="s">
        <v>30</v>
      </c>
      <c r="J46" s="51" t="s">
        <v>198</v>
      </c>
      <c r="K46" s="33">
        <v>1704</v>
      </c>
      <c r="L46" s="33">
        <v>1721</v>
      </c>
      <c r="M46" s="33">
        <v>1739</v>
      </c>
    </row>
    <row r="47" spans="1:13" ht="36.75" customHeight="1">
      <c r="A47" s="39">
        <f t="shared" si="2"/>
        <v>37</v>
      </c>
      <c r="B47" s="24" t="s">
        <v>29</v>
      </c>
      <c r="C47" s="24" t="s">
        <v>15</v>
      </c>
      <c r="D47" s="24" t="s">
        <v>101</v>
      </c>
      <c r="E47" s="24" t="s">
        <v>101</v>
      </c>
      <c r="F47" s="24" t="s">
        <v>199</v>
      </c>
      <c r="G47" s="24" t="s">
        <v>97</v>
      </c>
      <c r="H47" s="24" t="s">
        <v>25</v>
      </c>
      <c r="I47" s="24" t="s">
        <v>30</v>
      </c>
      <c r="J47" s="52" t="s">
        <v>200</v>
      </c>
      <c r="K47" s="33">
        <v>3009</v>
      </c>
      <c r="L47" s="33">
        <v>3069</v>
      </c>
      <c r="M47" s="33">
        <v>3131</v>
      </c>
    </row>
    <row r="48" spans="1:13">
      <c r="A48" s="39">
        <f t="shared" si="2"/>
        <v>38</v>
      </c>
      <c r="B48" s="24" t="s">
        <v>29</v>
      </c>
      <c r="C48" s="24" t="s">
        <v>15</v>
      </c>
      <c r="D48" s="24" t="s">
        <v>73</v>
      </c>
      <c r="E48" s="24" t="s">
        <v>24</v>
      </c>
      <c r="F48" s="24" t="s">
        <v>23</v>
      </c>
      <c r="G48" s="24" t="s">
        <v>24</v>
      </c>
      <c r="H48" s="24" t="s">
        <v>25</v>
      </c>
      <c r="I48" s="24" t="s">
        <v>23</v>
      </c>
      <c r="J48" s="25" t="s">
        <v>74</v>
      </c>
      <c r="K48" s="33">
        <f t="shared" ref="K48:M49" si="17">K49</f>
        <v>12621</v>
      </c>
      <c r="L48" s="33">
        <f t="shared" si="17"/>
        <v>12873</v>
      </c>
      <c r="M48" s="33">
        <f t="shared" si="17"/>
        <v>13131</v>
      </c>
    </row>
    <row r="49" spans="1:13" ht="33">
      <c r="A49" s="39">
        <f t="shared" si="2"/>
        <v>39</v>
      </c>
      <c r="B49" s="24" t="s">
        <v>29</v>
      </c>
      <c r="C49" s="24" t="s">
        <v>15</v>
      </c>
      <c r="D49" s="24" t="s">
        <v>73</v>
      </c>
      <c r="E49" s="24" t="s">
        <v>41</v>
      </c>
      <c r="F49" s="24" t="s">
        <v>23</v>
      </c>
      <c r="G49" s="24" t="s">
        <v>27</v>
      </c>
      <c r="H49" s="24" t="s">
        <v>25</v>
      </c>
      <c r="I49" s="24" t="s">
        <v>30</v>
      </c>
      <c r="J49" s="43" t="s">
        <v>75</v>
      </c>
      <c r="K49" s="33">
        <f t="shared" si="17"/>
        <v>12621</v>
      </c>
      <c r="L49" s="33">
        <f t="shared" si="17"/>
        <v>12873</v>
      </c>
      <c r="M49" s="33">
        <f t="shared" si="17"/>
        <v>13131</v>
      </c>
    </row>
    <row r="50" spans="1:13" ht="49.5">
      <c r="A50" s="39">
        <f t="shared" si="2"/>
        <v>40</v>
      </c>
      <c r="B50" s="24" t="s">
        <v>29</v>
      </c>
      <c r="C50" s="24" t="s">
        <v>15</v>
      </c>
      <c r="D50" s="24" t="s">
        <v>73</v>
      </c>
      <c r="E50" s="24" t="s">
        <v>41</v>
      </c>
      <c r="F50" s="24" t="s">
        <v>32</v>
      </c>
      <c r="G50" s="24" t="s">
        <v>27</v>
      </c>
      <c r="H50" s="24" t="s">
        <v>25</v>
      </c>
      <c r="I50" s="24" t="s">
        <v>30</v>
      </c>
      <c r="J50" s="64" t="s">
        <v>76</v>
      </c>
      <c r="K50" s="33">
        <v>12621</v>
      </c>
      <c r="L50" s="33">
        <v>12873</v>
      </c>
      <c r="M50" s="33">
        <v>13131</v>
      </c>
    </row>
    <row r="51" spans="1:13" ht="49.5">
      <c r="A51" s="39">
        <f t="shared" si="2"/>
        <v>41</v>
      </c>
      <c r="B51" s="24" t="s">
        <v>23</v>
      </c>
      <c r="C51" s="24" t="s">
        <v>15</v>
      </c>
      <c r="D51" s="24" t="s">
        <v>77</v>
      </c>
      <c r="E51" s="24" t="s">
        <v>24</v>
      </c>
      <c r="F51" s="24" t="s">
        <v>23</v>
      </c>
      <c r="G51" s="24" t="s">
        <v>24</v>
      </c>
      <c r="H51" s="24" t="s">
        <v>25</v>
      </c>
      <c r="I51" s="24" t="s">
        <v>23</v>
      </c>
      <c r="J51" s="34" t="s">
        <v>78</v>
      </c>
      <c r="K51" s="33">
        <f>K52+K63</f>
        <v>9816.1</v>
      </c>
      <c r="L51" s="33">
        <f t="shared" ref="L51:M51" si="18">L52+L63</f>
        <v>10011.1</v>
      </c>
      <c r="M51" s="33">
        <f t="shared" si="18"/>
        <v>10209.299999999999</v>
      </c>
    </row>
    <row r="52" spans="1:13" ht="99">
      <c r="A52" s="39">
        <f t="shared" si="2"/>
        <v>42</v>
      </c>
      <c r="B52" s="24" t="s">
        <v>23</v>
      </c>
      <c r="C52" s="24" t="s">
        <v>15</v>
      </c>
      <c r="D52" s="24" t="s">
        <v>77</v>
      </c>
      <c r="E52" s="24" t="s">
        <v>62</v>
      </c>
      <c r="F52" s="24" t="s">
        <v>23</v>
      </c>
      <c r="G52" s="24" t="s">
        <v>24</v>
      </c>
      <c r="H52" s="24" t="s">
        <v>25</v>
      </c>
      <c r="I52" s="24" t="s">
        <v>79</v>
      </c>
      <c r="J52" s="43" t="s">
        <v>80</v>
      </c>
      <c r="K52" s="33">
        <f>K53+K55+K57+K59+K61</f>
        <v>9736.1</v>
      </c>
      <c r="L52" s="33">
        <f t="shared" ref="L52:M52" si="19">L53+L55+L57+L59+L61</f>
        <v>9929.4</v>
      </c>
      <c r="M52" s="33">
        <f t="shared" si="19"/>
        <v>10125.9</v>
      </c>
    </row>
    <row r="53" spans="1:13" ht="74.25" customHeight="1">
      <c r="A53" s="39">
        <f t="shared" si="2"/>
        <v>43</v>
      </c>
      <c r="B53" s="24" t="s">
        <v>23</v>
      </c>
      <c r="C53" s="24" t="s">
        <v>15</v>
      </c>
      <c r="D53" s="24" t="s">
        <v>77</v>
      </c>
      <c r="E53" s="24" t="s">
        <v>62</v>
      </c>
      <c r="F53" s="24" t="s">
        <v>32</v>
      </c>
      <c r="G53" s="24" t="s">
        <v>24</v>
      </c>
      <c r="H53" s="24" t="s">
        <v>25</v>
      </c>
      <c r="I53" s="24" t="s">
        <v>79</v>
      </c>
      <c r="J53" s="41" t="s">
        <v>81</v>
      </c>
      <c r="K53" s="33">
        <f>K54</f>
        <v>2400</v>
      </c>
      <c r="L53" s="33">
        <f>L54</f>
        <v>2448</v>
      </c>
      <c r="M53" s="33">
        <f>M54</f>
        <v>2496</v>
      </c>
    </row>
    <row r="54" spans="1:13" ht="84.75" customHeight="1">
      <c r="A54" s="39">
        <f t="shared" si="2"/>
        <v>44</v>
      </c>
      <c r="B54" s="24" t="s">
        <v>82</v>
      </c>
      <c r="C54" s="24" t="s">
        <v>15</v>
      </c>
      <c r="D54" s="24" t="s">
        <v>77</v>
      </c>
      <c r="E54" s="24" t="s">
        <v>62</v>
      </c>
      <c r="F54" s="24" t="s">
        <v>33</v>
      </c>
      <c r="G54" s="24" t="s">
        <v>97</v>
      </c>
      <c r="H54" s="24" t="s">
        <v>25</v>
      </c>
      <c r="I54" s="24" t="s">
        <v>79</v>
      </c>
      <c r="J54" s="41" t="s">
        <v>201</v>
      </c>
      <c r="K54" s="33">
        <v>2400</v>
      </c>
      <c r="L54" s="33">
        <v>2448</v>
      </c>
      <c r="M54" s="33">
        <v>2496</v>
      </c>
    </row>
    <row r="55" spans="1:13" ht="82.5">
      <c r="A55" s="39">
        <f t="shared" si="2"/>
        <v>45</v>
      </c>
      <c r="B55" s="24" t="s">
        <v>82</v>
      </c>
      <c r="C55" s="24" t="s">
        <v>15</v>
      </c>
      <c r="D55" s="24" t="s">
        <v>77</v>
      </c>
      <c r="E55" s="24" t="s">
        <v>62</v>
      </c>
      <c r="F55" s="24" t="s">
        <v>37</v>
      </c>
      <c r="G55" s="24" t="s">
        <v>24</v>
      </c>
      <c r="H55" s="24" t="s">
        <v>25</v>
      </c>
      <c r="I55" s="24" t="s">
        <v>79</v>
      </c>
      <c r="J55" s="43" t="s">
        <v>83</v>
      </c>
      <c r="K55" s="33">
        <f>K56</f>
        <v>650</v>
      </c>
      <c r="L55" s="33">
        <f t="shared" ref="L55:M55" si="20">L56</f>
        <v>663</v>
      </c>
      <c r="M55" s="33">
        <f t="shared" si="20"/>
        <v>676</v>
      </c>
    </row>
    <row r="56" spans="1:13" ht="82.5">
      <c r="A56" s="39">
        <f t="shared" si="2"/>
        <v>46</v>
      </c>
      <c r="B56" s="24" t="s">
        <v>82</v>
      </c>
      <c r="C56" s="24" t="s">
        <v>15</v>
      </c>
      <c r="D56" s="24" t="s">
        <v>77</v>
      </c>
      <c r="E56" s="24" t="s">
        <v>62</v>
      </c>
      <c r="F56" s="24" t="s">
        <v>140</v>
      </c>
      <c r="G56" s="24" t="s">
        <v>97</v>
      </c>
      <c r="H56" s="24" t="s">
        <v>25</v>
      </c>
      <c r="I56" s="24" t="s">
        <v>79</v>
      </c>
      <c r="J56" s="49" t="s">
        <v>202</v>
      </c>
      <c r="K56" s="33">
        <v>650</v>
      </c>
      <c r="L56" s="33">
        <v>663</v>
      </c>
      <c r="M56" s="33">
        <v>676</v>
      </c>
    </row>
    <row r="57" spans="1:13" ht="100.5" customHeight="1">
      <c r="A57" s="39">
        <f t="shared" si="2"/>
        <v>47</v>
      </c>
      <c r="B57" s="24" t="s">
        <v>82</v>
      </c>
      <c r="C57" s="24" t="s">
        <v>15</v>
      </c>
      <c r="D57" s="24" t="s">
        <v>77</v>
      </c>
      <c r="E57" s="24" t="s">
        <v>62</v>
      </c>
      <c r="F57" s="24" t="s">
        <v>38</v>
      </c>
      <c r="G57" s="24" t="s">
        <v>24</v>
      </c>
      <c r="H57" s="24" t="s">
        <v>25</v>
      </c>
      <c r="I57" s="24" t="s">
        <v>79</v>
      </c>
      <c r="J57" s="53" t="s">
        <v>205</v>
      </c>
      <c r="K57" s="33">
        <f>K58</f>
        <v>89.1</v>
      </c>
      <c r="L57" s="33">
        <f t="shared" ref="L57:M57" si="21">L58</f>
        <v>90.4</v>
      </c>
      <c r="M57" s="33">
        <f t="shared" si="21"/>
        <v>91.9</v>
      </c>
    </row>
    <row r="58" spans="1:13" ht="82.5">
      <c r="A58" s="39">
        <f t="shared" si="2"/>
        <v>48</v>
      </c>
      <c r="B58" s="24" t="s">
        <v>82</v>
      </c>
      <c r="C58" s="24" t="s">
        <v>15</v>
      </c>
      <c r="D58" s="24" t="s">
        <v>77</v>
      </c>
      <c r="E58" s="24" t="s">
        <v>62</v>
      </c>
      <c r="F58" s="24" t="s">
        <v>203</v>
      </c>
      <c r="G58" s="24" t="s">
        <v>97</v>
      </c>
      <c r="H58" s="24" t="s">
        <v>25</v>
      </c>
      <c r="I58" s="24" t="s">
        <v>79</v>
      </c>
      <c r="J58" s="54" t="s">
        <v>204</v>
      </c>
      <c r="K58" s="33">
        <v>89.1</v>
      </c>
      <c r="L58" s="33">
        <v>90.4</v>
      </c>
      <c r="M58" s="33">
        <v>91.9</v>
      </c>
    </row>
    <row r="59" spans="1:13" ht="49.5">
      <c r="A59" s="39">
        <f t="shared" si="2"/>
        <v>49</v>
      </c>
      <c r="B59" s="24" t="s">
        <v>82</v>
      </c>
      <c r="C59" s="24" t="s">
        <v>15</v>
      </c>
      <c r="D59" s="24" t="s">
        <v>77</v>
      </c>
      <c r="E59" s="24" t="s">
        <v>62</v>
      </c>
      <c r="F59" s="24" t="s">
        <v>169</v>
      </c>
      <c r="G59" s="24" t="s">
        <v>24</v>
      </c>
      <c r="H59" s="24" t="s">
        <v>25</v>
      </c>
      <c r="I59" s="24" t="s">
        <v>79</v>
      </c>
      <c r="J59" s="30" t="s">
        <v>170</v>
      </c>
      <c r="K59" s="33">
        <f>K60</f>
        <v>147</v>
      </c>
      <c r="L59" s="33">
        <f t="shared" ref="L59:M59" si="22">L60</f>
        <v>149</v>
      </c>
      <c r="M59" s="33">
        <f t="shared" si="22"/>
        <v>152</v>
      </c>
    </row>
    <row r="60" spans="1:13" ht="132">
      <c r="A60" s="39">
        <f t="shared" si="2"/>
        <v>50</v>
      </c>
      <c r="B60" s="24" t="s">
        <v>82</v>
      </c>
      <c r="C60" s="24" t="s">
        <v>15</v>
      </c>
      <c r="D60" s="24" t="s">
        <v>77</v>
      </c>
      <c r="E60" s="24" t="s">
        <v>62</v>
      </c>
      <c r="F60" s="24" t="s">
        <v>206</v>
      </c>
      <c r="G60" s="24" t="s">
        <v>97</v>
      </c>
      <c r="H60" s="24" t="s">
        <v>25</v>
      </c>
      <c r="I60" s="24" t="s">
        <v>79</v>
      </c>
      <c r="J60" s="54" t="s">
        <v>207</v>
      </c>
      <c r="K60" s="33">
        <v>147</v>
      </c>
      <c r="L60" s="33">
        <v>149</v>
      </c>
      <c r="M60" s="33">
        <v>152</v>
      </c>
    </row>
    <row r="61" spans="1:13" ht="49.5">
      <c r="A61" s="39">
        <f t="shared" si="2"/>
        <v>51</v>
      </c>
      <c r="B61" s="24" t="s">
        <v>82</v>
      </c>
      <c r="C61" s="24" t="s">
        <v>15</v>
      </c>
      <c r="D61" s="24" t="s">
        <v>77</v>
      </c>
      <c r="E61" s="24" t="s">
        <v>62</v>
      </c>
      <c r="F61" s="24" t="s">
        <v>84</v>
      </c>
      <c r="G61" s="24" t="s">
        <v>24</v>
      </c>
      <c r="H61" s="24" t="s">
        <v>25</v>
      </c>
      <c r="I61" s="24" t="s">
        <v>79</v>
      </c>
      <c r="J61" s="55" t="s">
        <v>85</v>
      </c>
      <c r="K61" s="33">
        <f>K62</f>
        <v>6450</v>
      </c>
      <c r="L61" s="33">
        <f>L62</f>
        <v>6579</v>
      </c>
      <c r="M61" s="33">
        <f>M62</f>
        <v>6710</v>
      </c>
    </row>
    <row r="62" spans="1:13" ht="49.5">
      <c r="A62" s="39">
        <f t="shared" si="2"/>
        <v>52</v>
      </c>
      <c r="B62" s="24" t="s">
        <v>82</v>
      </c>
      <c r="C62" s="24" t="s">
        <v>15</v>
      </c>
      <c r="D62" s="24" t="s">
        <v>77</v>
      </c>
      <c r="E62" s="24" t="s">
        <v>62</v>
      </c>
      <c r="F62" s="24" t="s">
        <v>208</v>
      </c>
      <c r="G62" s="24" t="s">
        <v>97</v>
      </c>
      <c r="H62" s="24" t="s">
        <v>25</v>
      </c>
      <c r="I62" s="24" t="s">
        <v>79</v>
      </c>
      <c r="J62" s="27" t="s">
        <v>209</v>
      </c>
      <c r="K62" s="33">
        <v>6450</v>
      </c>
      <c r="L62" s="33">
        <v>6579</v>
      </c>
      <c r="M62" s="33">
        <v>6710</v>
      </c>
    </row>
    <row r="63" spans="1:13" ht="100.5" customHeight="1">
      <c r="A63" s="39">
        <f t="shared" si="2"/>
        <v>53</v>
      </c>
      <c r="B63" s="24" t="s">
        <v>82</v>
      </c>
      <c r="C63" s="24" t="s">
        <v>15</v>
      </c>
      <c r="D63" s="24" t="s">
        <v>77</v>
      </c>
      <c r="E63" s="24" t="s">
        <v>210</v>
      </c>
      <c r="F63" s="24" t="s">
        <v>39</v>
      </c>
      <c r="G63" s="24" t="s">
        <v>24</v>
      </c>
      <c r="H63" s="24" t="s">
        <v>25</v>
      </c>
      <c r="I63" s="24" t="s">
        <v>79</v>
      </c>
      <c r="J63" s="65" t="s">
        <v>263</v>
      </c>
      <c r="K63" s="33">
        <f>K64</f>
        <v>80</v>
      </c>
      <c r="L63" s="33">
        <f t="shared" ref="L63:M63" si="23">L64</f>
        <v>81.7</v>
      </c>
      <c r="M63" s="33">
        <f t="shared" si="23"/>
        <v>83.4</v>
      </c>
    </row>
    <row r="64" spans="1:13" ht="82.5">
      <c r="A64" s="39">
        <f t="shared" si="2"/>
        <v>54</v>
      </c>
      <c r="B64" s="24" t="s">
        <v>82</v>
      </c>
      <c r="C64" s="24" t="s">
        <v>15</v>
      </c>
      <c r="D64" s="24" t="s">
        <v>77</v>
      </c>
      <c r="E64" s="24" t="s">
        <v>210</v>
      </c>
      <c r="F64" s="24" t="s">
        <v>211</v>
      </c>
      <c r="G64" s="24" t="s">
        <v>97</v>
      </c>
      <c r="H64" s="24" t="s">
        <v>25</v>
      </c>
      <c r="I64" s="24" t="s">
        <v>79</v>
      </c>
      <c r="J64" s="27" t="s">
        <v>212</v>
      </c>
      <c r="K64" s="33">
        <v>80</v>
      </c>
      <c r="L64" s="33">
        <v>81.7</v>
      </c>
      <c r="M64" s="33">
        <v>83.4</v>
      </c>
    </row>
    <row r="65" spans="1:13" ht="33">
      <c r="A65" s="39">
        <f t="shared" si="2"/>
        <v>55</v>
      </c>
      <c r="B65" s="24" t="s">
        <v>23</v>
      </c>
      <c r="C65" s="24" t="s">
        <v>15</v>
      </c>
      <c r="D65" s="24" t="s">
        <v>86</v>
      </c>
      <c r="E65" s="24" t="s">
        <v>24</v>
      </c>
      <c r="F65" s="24" t="s">
        <v>23</v>
      </c>
      <c r="G65" s="24" t="s">
        <v>24</v>
      </c>
      <c r="H65" s="24" t="s">
        <v>25</v>
      </c>
      <c r="I65" s="24" t="s">
        <v>23</v>
      </c>
      <c r="J65" s="25" t="s">
        <v>87</v>
      </c>
      <c r="K65" s="33">
        <f>K66+K70</f>
        <v>23726.800000000003</v>
      </c>
      <c r="L65" s="33">
        <f>L66+L70</f>
        <v>20109.3</v>
      </c>
      <c r="M65" s="33">
        <f>M66+M70</f>
        <v>21035.3</v>
      </c>
    </row>
    <row r="66" spans="1:13">
      <c r="A66" s="39">
        <f t="shared" si="2"/>
        <v>56</v>
      </c>
      <c r="B66" s="24" t="s">
        <v>88</v>
      </c>
      <c r="C66" s="24" t="s">
        <v>15</v>
      </c>
      <c r="D66" s="24" t="s">
        <v>86</v>
      </c>
      <c r="E66" s="24" t="s">
        <v>27</v>
      </c>
      <c r="F66" s="24" t="s">
        <v>23</v>
      </c>
      <c r="G66" s="24" t="s">
        <v>24</v>
      </c>
      <c r="H66" s="24" t="s">
        <v>25</v>
      </c>
      <c r="I66" s="24" t="s">
        <v>89</v>
      </c>
      <c r="J66" s="55" t="s">
        <v>90</v>
      </c>
      <c r="K66" s="33">
        <f t="shared" ref="K66:M66" si="24">K67</f>
        <v>17237.2</v>
      </c>
      <c r="L66" s="33">
        <f t="shared" si="24"/>
        <v>17580.3</v>
      </c>
      <c r="M66" s="33">
        <f t="shared" si="24"/>
        <v>18455.3</v>
      </c>
    </row>
    <row r="67" spans="1:13" ht="18" customHeight="1">
      <c r="A67" s="39">
        <f t="shared" si="2"/>
        <v>57</v>
      </c>
      <c r="B67" s="24" t="s">
        <v>88</v>
      </c>
      <c r="C67" s="56" t="s">
        <v>15</v>
      </c>
      <c r="D67" s="56" t="s">
        <v>86</v>
      </c>
      <c r="E67" s="56" t="s">
        <v>27</v>
      </c>
      <c r="F67" s="56" t="s">
        <v>91</v>
      </c>
      <c r="G67" s="56" t="s">
        <v>24</v>
      </c>
      <c r="H67" s="56" t="s">
        <v>25</v>
      </c>
      <c r="I67" s="56" t="s">
        <v>89</v>
      </c>
      <c r="J67" s="57" t="s">
        <v>92</v>
      </c>
      <c r="K67" s="33">
        <f>K68+K69</f>
        <v>17237.2</v>
      </c>
      <c r="L67" s="33">
        <f t="shared" ref="L67:M67" si="25">L68+L69</f>
        <v>17580.3</v>
      </c>
      <c r="M67" s="33">
        <f t="shared" si="25"/>
        <v>18455.3</v>
      </c>
    </row>
    <row r="68" spans="1:13" ht="33">
      <c r="A68" s="39">
        <f t="shared" si="2"/>
        <v>58</v>
      </c>
      <c r="B68" s="24" t="s">
        <v>88</v>
      </c>
      <c r="C68" s="56" t="s">
        <v>15</v>
      </c>
      <c r="D68" s="56" t="s">
        <v>86</v>
      </c>
      <c r="E68" s="56" t="s">
        <v>27</v>
      </c>
      <c r="F68" s="56" t="s">
        <v>213</v>
      </c>
      <c r="G68" s="56" t="s">
        <v>97</v>
      </c>
      <c r="H68" s="56" t="s">
        <v>25</v>
      </c>
      <c r="I68" s="56" t="s">
        <v>89</v>
      </c>
      <c r="J68" s="55" t="s">
        <v>214</v>
      </c>
      <c r="K68" s="33">
        <v>17157.2</v>
      </c>
      <c r="L68" s="33">
        <v>17500.3</v>
      </c>
      <c r="M68" s="33">
        <v>18375.3</v>
      </c>
    </row>
    <row r="69" spans="1:13" ht="33">
      <c r="A69" s="39">
        <f t="shared" si="2"/>
        <v>59</v>
      </c>
      <c r="B69" s="24" t="s">
        <v>82</v>
      </c>
      <c r="C69" s="56" t="s">
        <v>15</v>
      </c>
      <c r="D69" s="56" t="s">
        <v>86</v>
      </c>
      <c r="E69" s="56" t="s">
        <v>27</v>
      </c>
      <c r="F69" s="56" t="s">
        <v>213</v>
      </c>
      <c r="G69" s="56" t="s">
        <v>97</v>
      </c>
      <c r="H69" s="56" t="s">
        <v>25</v>
      </c>
      <c r="I69" s="56" t="s">
        <v>89</v>
      </c>
      <c r="J69" s="55" t="s">
        <v>214</v>
      </c>
      <c r="K69" s="33">
        <v>80</v>
      </c>
      <c r="L69" s="33">
        <v>80</v>
      </c>
      <c r="M69" s="33">
        <v>80</v>
      </c>
    </row>
    <row r="70" spans="1:13">
      <c r="A70" s="39">
        <f t="shared" si="2"/>
        <v>60</v>
      </c>
      <c r="B70" s="44" t="s">
        <v>23</v>
      </c>
      <c r="C70" s="44" t="s">
        <v>15</v>
      </c>
      <c r="D70" s="44" t="s">
        <v>86</v>
      </c>
      <c r="E70" s="44" t="s">
        <v>34</v>
      </c>
      <c r="F70" s="44" t="s">
        <v>23</v>
      </c>
      <c r="G70" s="44" t="s">
        <v>24</v>
      </c>
      <c r="H70" s="56" t="s">
        <v>25</v>
      </c>
      <c r="I70" s="44" t="s">
        <v>89</v>
      </c>
      <c r="J70" s="58" t="s">
        <v>93</v>
      </c>
      <c r="K70" s="33">
        <f>K71+K73</f>
        <v>6489.6</v>
      </c>
      <c r="L70" s="33">
        <f t="shared" ref="L70:M70" si="26">L71+L73</f>
        <v>2529</v>
      </c>
      <c r="M70" s="33">
        <f t="shared" si="26"/>
        <v>2580</v>
      </c>
    </row>
    <row r="71" spans="1:13" ht="33">
      <c r="A71" s="39">
        <f t="shared" si="2"/>
        <v>61</v>
      </c>
      <c r="B71" s="44" t="s">
        <v>82</v>
      </c>
      <c r="C71" s="44" t="s">
        <v>15</v>
      </c>
      <c r="D71" s="44" t="s">
        <v>86</v>
      </c>
      <c r="E71" s="44" t="s">
        <v>34</v>
      </c>
      <c r="F71" s="44" t="s">
        <v>94</v>
      </c>
      <c r="G71" s="44" t="s">
        <v>24</v>
      </c>
      <c r="H71" s="56" t="s">
        <v>25</v>
      </c>
      <c r="I71" s="44" t="s">
        <v>89</v>
      </c>
      <c r="J71" s="59" t="s">
        <v>95</v>
      </c>
      <c r="K71" s="33">
        <f>K72</f>
        <v>2479</v>
      </c>
      <c r="L71" s="33">
        <f t="shared" ref="L71:M71" si="27">L72</f>
        <v>2529</v>
      </c>
      <c r="M71" s="33">
        <f t="shared" si="27"/>
        <v>2580</v>
      </c>
    </row>
    <row r="72" spans="1:13" ht="49.5">
      <c r="A72" s="39">
        <f t="shared" si="2"/>
        <v>62</v>
      </c>
      <c r="B72" s="44" t="s">
        <v>82</v>
      </c>
      <c r="C72" s="44" t="s">
        <v>15</v>
      </c>
      <c r="D72" s="44" t="s">
        <v>86</v>
      </c>
      <c r="E72" s="44" t="s">
        <v>34</v>
      </c>
      <c r="F72" s="44" t="s">
        <v>215</v>
      </c>
      <c r="G72" s="44" t="s">
        <v>97</v>
      </c>
      <c r="H72" s="56" t="s">
        <v>25</v>
      </c>
      <c r="I72" s="44" t="s">
        <v>89</v>
      </c>
      <c r="J72" s="49" t="s">
        <v>216</v>
      </c>
      <c r="K72" s="33">
        <v>2479</v>
      </c>
      <c r="L72" s="33">
        <v>2529</v>
      </c>
      <c r="M72" s="33">
        <v>2580</v>
      </c>
    </row>
    <row r="73" spans="1:13">
      <c r="A73" s="39">
        <f t="shared" si="2"/>
        <v>63</v>
      </c>
      <c r="B73" s="44" t="s">
        <v>82</v>
      </c>
      <c r="C73" s="44" t="s">
        <v>15</v>
      </c>
      <c r="D73" s="44" t="s">
        <v>86</v>
      </c>
      <c r="E73" s="44" t="s">
        <v>34</v>
      </c>
      <c r="F73" s="44" t="s">
        <v>91</v>
      </c>
      <c r="G73" s="44" t="s">
        <v>24</v>
      </c>
      <c r="H73" s="56" t="s">
        <v>25</v>
      </c>
      <c r="I73" s="44" t="s">
        <v>89</v>
      </c>
      <c r="J73" s="50" t="s">
        <v>222</v>
      </c>
      <c r="K73" s="33">
        <f>K74</f>
        <v>4010.6</v>
      </c>
      <c r="L73" s="33">
        <f t="shared" ref="L73:M73" si="28">L74</f>
        <v>0</v>
      </c>
      <c r="M73" s="33">
        <f t="shared" si="28"/>
        <v>0</v>
      </c>
    </row>
    <row r="74" spans="1:13" ht="33">
      <c r="A74" s="39">
        <f t="shared" si="2"/>
        <v>64</v>
      </c>
      <c r="B74" s="44" t="s">
        <v>82</v>
      </c>
      <c r="C74" s="44" t="s">
        <v>15</v>
      </c>
      <c r="D74" s="44" t="s">
        <v>86</v>
      </c>
      <c r="E74" s="44" t="s">
        <v>34</v>
      </c>
      <c r="F74" s="44" t="s">
        <v>213</v>
      </c>
      <c r="G74" s="44" t="s">
        <v>97</v>
      </c>
      <c r="H74" s="56" t="s">
        <v>25</v>
      </c>
      <c r="I74" s="44" t="s">
        <v>89</v>
      </c>
      <c r="J74" s="54" t="s">
        <v>223</v>
      </c>
      <c r="K74" s="33">
        <v>4010.6</v>
      </c>
      <c r="L74" s="33">
        <v>0</v>
      </c>
      <c r="M74" s="33">
        <v>0</v>
      </c>
    </row>
    <row r="75" spans="1:13" ht="33">
      <c r="A75" s="39">
        <f t="shared" si="2"/>
        <v>65</v>
      </c>
      <c r="B75" s="24" t="s">
        <v>23</v>
      </c>
      <c r="C75" s="24" t="s">
        <v>15</v>
      </c>
      <c r="D75" s="24" t="s">
        <v>97</v>
      </c>
      <c r="E75" s="24" t="s">
        <v>24</v>
      </c>
      <c r="F75" s="24" t="s">
        <v>23</v>
      </c>
      <c r="G75" s="24" t="s">
        <v>24</v>
      </c>
      <c r="H75" s="24" t="s">
        <v>25</v>
      </c>
      <c r="I75" s="24" t="s">
        <v>23</v>
      </c>
      <c r="J75" s="25" t="s">
        <v>98</v>
      </c>
      <c r="K75" s="33">
        <f>K76</f>
        <v>205</v>
      </c>
      <c r="L75" s="33">
        <f t="shared" ref="L75:M75" si="29">L76</f>
        <v>210</v>
      </c>
      <c r="M75" s="33">
        <f t="shared" si="29"/>
        <v>215</v>
      </c>
    </row>
    <row r="76" spans="1:13" ht="33">
      <c r="A76" s="39">
        <f t="shared" si="2"/>
        <v>66</v>
      </c>
      <c r="B76" s="24" t="s">
        <v>23</v>
      </c>
      <c r="C76" s="24" t="s">
        <v>15</v>
      </c>
      <c r="D76" s="24" t="s">
        <v>97</v>
      </c>
      <c r="E76" s="24" t="s">
        <v>101</v>
      </c>
      <c r="F76" s="24" t="s">
        <v>23</v>
      </c>
      <c r="G76" s="24" t="s">
        <v>24</v>
      </c>
      <c r="H76" s="24" t="s">
        <v>25</v>
      </c>
      <c r="I76" s="24" t="s">
        <v>102</v>
      </c>
      <c r="J76" s="64" t="s">
        <v>103</v>
      </c>
      <c r="K76" s="33">
        <f>K77+K79</f>
        <v>205</v>
      </c>
      <c r="L76" s="33">
        <f t="shared" ref="L76:M76" si="30">L77+L79</f>
        <v>210</v>
      </c>
      <c r="M76" s="33">
        <f t="shared" si="30"/>
        <v>215</v>
      </c>
    </row>
    <row r="77" spans="1:13" ht="33">
      <c r="A77" s="39">
        <f t="shared" si="2"/>
        <v>67</v>
      </c>
      <c r="B77" s="24" t="s">
        <v>82</v>
      </c>
      <c r="C77" s="24" t="s">
        <v>15</v>
      </c>
      <c r="D77" s="24" t="s">
        <v>97</v>
      </c>
      <c r="E77" s="24" t="s">
        <v>101</v>
      </c>
      <c r="F77" s="24" t="s">
        <v>32</v>
      </c>
      <c r="G77" s="24" t="s">
        <v>24</v>
      </c>
      <c r="H77" s="24" t="s">
        <v>25</v>
      </c>
      <c r="I77" s="24" t="s">
        <v>102</v>
      </c>
      <c r="J77" s="34" t="s">
        <v>104</v>
      </c>
      <c r="K77" s="33">
        <f>K78</f>
        <v>200</v>
      </c>
      <c r="L77" s="33">
        <f t="shared" ref="L77:M77" si="31">L78</f>
        <v>204</v>
      </c>
      <c r="M77" s="33">
        <f t="shared" si="31"/>
        <v>208</v>
      </c>
    </row>
    <row r="78" spans="1:13" ht="49.5">
      <c r="A78" s="39">
        <f t="shared" si="2"/>
        <v>68</v>
      </c>
      <c r="B78" s="24" t="s">
        <v>82</v>
      </c>
      <c r="C78" s="24" t="s">
        <v>15</v>
      </c>
      <c r="D78" s="24" t="s">
        <v>97</v>
      </c>
      <c r="E78" s="24" t="s">
        <v>101</v>
      </c>
      <c r="F78" s="24" t="s">
        <v>33</v>
      </c>
      <c r="G78" s="24" t="s">
        <v>97</v>
      </c>
      <c r="H78" s="24" t="s">
        <v>25</v>
      </c>
      <c r="I78" s="24" t="s">
        <v>102</v>
      </c>
      <c r="J78" s="51" t="s">
        <v>217</v>
      </c>
      <c r="K78" s="33">
        <v>200</v>
      </c>
      <c r="L78" s="33">
        <v>204</v>
      </c>
      <c r="M78" s="33">
        <v>208</v>
      </c>
    </row>
    <row r="79" spans="1:13" ht="49.5">
      <c r="A79" s="39">
        <f t="shared" si="2"/>
        <v>69</v>
      </c>
      <c r="B79" s="24" t="s">
        <v>82</v>
      </c>
      <c r="C79" s="24" t="s">
        <v>15</v>
      </c>
      <c r="D79" s="24" t="s">
        <v>97</v>
      </c>
      <c r="E79" s="24" t="s">
        <v>101</v>
      </c>
      <c r="F79" s="24" t="s">
        <v>37</v>
      </c>
      <c r="G79" s="24" t="s">
        <v>24</v>
      </c>
      <c r="H79" s="24" t="s">
        <v>25</v>
      </c>
      <c r="I79" s="24" t="s">
        <v>102</v>
      </c>
      <c r="J79" s="64" t="s">
        <v>105</v>
      </c>
      <c r="K79" s="33">
        <f>K80</f>
        <v>5</v>
      </c>
      <c r="L79" s="33">
        <f t="shared" ref="L79:M79" si="32">L80</f>
        <v>6</v>
      </c>
      <c r="M79" s="33">
        <f t="shared" si="32"/>
        <v>7</v>
      </c>
    </row>
    <row r="80" spans="1:13" ht="66">
      <c r="A80" s="39">
        <f t="shared" ref="A80:A143" si="33">A79+1</f>
        <v>70</v>
      </c>
      <c r="B80" s="24" t="s">
        <v>82</v>
      </c>
      <c r="C80" s="24" t="s">
        <v>15</v>
      </c>
      <c r="D80" s="24" t="s">
        <v>97</v>
      </c>
      <c r="E80" s="24" t="s">
        <v>101</v>
      </c>
      <c r="F80" s="24" t="s">
        <v>140</v>
      </c>
      <c r="G80" s="24" t="s">
        <v>97</v>
      </c>
      <c r="H80" s="24" t="s">
        <v>25</v>
      </c>
      <c r="I80" s="24" t="s">
        <v>102</v>
      </c>
      <c r="J80" s="43" t="s">
        <v>218</v>
      </c>
      <c r="K80" s="33">
        <v>5</v>
      </c>
      <c r="L80" s="33">
        <v>6</v>
      </c>
      <c r="M80" s="33">
        <v>7</v>
      </c>
    </row>
    <row r="81" spans="1:32">
      <c r="A81" s="39">
        <f t="shared" si="33"/>
        <v>71</v>
      </c>
      <c r="B81" s="24" t="s">
        <v>23</v>
      </c>
      <c r="C81" s="24" t="s">
        <v>15</v>
      </c>
      <c r="D81" s="24" t="s">
        <v>106</v>
      </c>
      <c r="E81" s="24" t="s">
        <v>24</v>
      </c>
      <c r="F81" s="24" t="s">
        <v>23</v>
      </c>
      <c r="G81" s="24" t="s">
        <v>24</v>
      </c>
      <c r="H81" s="24" t="s">
        <v>25</v>
      </c>
      <c r="I81" s="24" t="s">
        <v>23</v>
      </c>
      <c r="J81" s="25" t="s">
        <v>107</v>
      </c>
      <c r="K81" s="33">
        <f>K82+K85</f>
        <v>7000</v>
      </c>
      <c r="L81" s="33">
        <f t="shared" ref="L81:AC81" si="34">L82+L85</f>
        <v>7280</v>
      </c>
      <c r="M81" s="33">
        <f t="shared" si="34"/>
        <v>7571</v>
      </c>
      <c r="N81" s="33">
        <f t="shared" si="34"/>
        <v>0</v>
      </c>
      <c r="O81" s="33">
        <f t="shared" si="34"/>
        <v>0</v>
      </c>
      <c r="P81" s="33">
        <f t="shared" si="34"/>
        <v>0</v>
      </c>
      <c r="Q81" s="33">
        <f t="shared" si="34"/>
        <v>0</v>
      </c>
      <c r="R81" s="33">
        <f t="shared" si="34"/>
        <v>0</v>
      </c>
      <c r="S81" s="33">
        <f t="shared" si="34"/>
        <v>0</v>
      </c>
      <c r="T81" s="33">
        <f t="shared" si="34"/>
        <v>0</v>
      </c>
      <c r="U81" s="33">
        <f t="shared" si="34"/>
        <v>0</v>
      </c>
      <c r="V81" s="33">
        <f t="shared" si="34"/>
        <v>0</v>
      </c>
      <c r="W81" s="33">
        <f t="shared" si="34"/>
        <v>0</v>
      </c>
      <c r="X81" s="33">
        <f t="shared" si="34"/>
        <v>0</v>
      </c>
      <c r="Y81" s="33">
        <f t="shared" si="34"/>
        <v>0</v>
      </c>
      <c r="Z81" s="33">
        <f t="shared" si="34"/>
        <v>0</v>
      </c>
      <c r="AA81" s="33">
        <f t="shared" si="34"/>
        <v>0</v>
      </c>
      <c r="AB81" s="33">
        <f t="shared" si="34"/>
        <v>0</v>
      </c>
      <c r="AC81" s="33">
        <f t="shared" si="34"/>
        <v>0</v>
      </c>
    </row>
    <row r="82" spans="1:32" ht="49.5">
      <c r="A82" s="39">
        <f t="shared" si="33"/>
        <v>72</v>
      </c>
      <c r="B82" s="24" t="s">
        <v>23</v>
      </c>
      <c r="C82" s="24" t="s">
        <v>15</v>
      </c>
      <c r="D82" s="24" t="s">
        <v>106</v>
      </c>
      <c r="E82" s="24" t="s">
        <v>27</v>
      </c>
      <c r="F82" s="24" t="s">
        <v>23</v>
      </c>
      <c r="G82" s="24" t="s">
        <v>27</v>
      </c>
      <c r="H82" s="24" t="s">
        <v>25</v>
      </c>
      <c r="I82" s="24" t="s">
        <v>108</v>
      </c>
      <c r="J82" s="34" t="s">
        <v>109</v>
      </c>
      <c r="K82" s="33">
        <f>K83+K84</f>
        <v>2000</v>
      </c>
      <c r="L82" s="33">
        <f t="shared" ref="L82:M82" si="35">L83+L84</f>
        <v>2280</v>
      </c>
      <c r="M82" s="33">
        <f t="shared" si="35"/>
        <v>2571</v>
      </c>
    </row>
    <row r="83" spans="1:32" ht="99">
      <c r="A83" s="39">
        <f t="shared" si="33"/>
        <v>73</v>
      </c>
      <c r="B83" s="24" t="s">
        <v>221</v>
      </c>
      <c r="C83" s="24" t="s">
        <v>15</v>
      </c>
      <c r="D83" s="24" t="s">
        <v>106</v>
      </c>
      <c r="E83" s="24" t="s">
        <v>27</v>
      </c>
      <c r="F83" s="24" t="s">
        <v>100</v>
      </c>
      <c r="G83" s="24" t="s">
        <v>27</v>
      </c>
      <c r="H83" s="24" t="s">
        <v>25</v>
      </c>
      <c r="I83" s="24" t="s">
        <v>108</v>
      </c>
      <c r="J83" s="60" t="s">
        <v>112</v>
      </c>
      <c r="K83" s="33">
        <v>1000</v>
      </c>
      <c r="L83" s="33">
        <v>1000</v>
      </c>
      <c r="M83" s="33">
        <v>1000</v>
      </c>
    </row>
    <row r="84" spans="1:32" ht="115.5">
      <c r="A84" s="39">
        <f t="shared" si="33"/>
        <v>74</v>
      </c>
      <c r="B84" s="24" t="s">
        <v>221</v>
      </c>
      <c r="C84" s="24" t="s">
        <v>15</v>
      </c>
      <c r="D84" s="24" t="s">
        <v>106</v>
      </c>
      <c r="E84" s="24" t="s">
        <v>27</v>
      </c>
      <c r="F84" s="24" t="s">
        <v>219</v>
      </c>
      <c r="G84" s="24" t="s">
        <v>27</v>
      </c>
      <c r="H84" s="24" t="s">
        <v>25</v>
      </c>
      <c r="I84" s="24" t="s">
        <v>108</v>
      </c>
      <c r="J84" s="50" t="s">
        <v>220</v>
      </c>
      <c r="K84" s="33">
        <v>1000</v>
      </c>
      <c r="L84" s="33">
        <v>1280</v>
      </c>
      <c r="M84" s="33">
        <v>1571</v>
      </c>
    </row>
    <row r="85" spans="1:32" ht="115.5">
      <c r="A85" s="39">
        <f t="shared" si="33"/>
        <v>75</v>
      </c>
      <c r="B85" s="24" t="s">
        <v>110</v>
      </c>
      <c r="C85" s="24" t="s">
        <v>15</v>
      </c>
      <c r="D85" s="24" t="s">
        <v>106</v>
      </c>
      <c r="E85" s="24" t="s">
        <v>77</v>
      </c>
      <c r="F85" s="24" t="s">
        <v>99</v>
      </c>
      <c r="G85" s="24" t="s">
        <v>27</v>
      </c>
      <c r="H85" s="24" t="s">
        <v>25</v>
      </c>
      <c r="I85" s="24" t="s">
        <v>108</v>
      </c>
      <c r="J85" s="34" t="s">
        <v>111</v>
      </c>
      <c r="K85" s="33">
        <v>5000</v>
      </c>
      <c r="L85" s="33">
        <v>5000</v>
      </c>
      <c r="M85" s="33">
        <v>5000</v>
      </c>
    </row>
    <row r="86" spans="1:32">
      <c r="A86" s="39">
        <f t="shared" si="33"/>
        <v>76</v>
      </c>
      <c r="B86" s="22" t="s">
        <v>23</v>
      </c>
      <c r="C86" s="22" t="s">
        <v>16</v>
      </c>
      <c r="D86" s="22" t="s">
        <v>24</v>
      </c>
      <c r="E86" s="22" t="s">
        <v>24</v>
      </c>
      <c r="F86" s="22" t="s">
        <v>23</v>
      </c>
      <c r="G86" s="22" t="s">
        <v>24</v>
      </c>
      <c r="H86" s="22" t="s">
        <v>25</v>
      </c>
      <c r="I86" s="22" t="s">
        <v>23</v>
      </c>
      <c r="J86" s="28" t="s">
        <v>116</v>
      </c>
      <c r="K86" s="33">
        <f>K87+K141+K135</f>
        <v>1351677</v>
      </c>
      <c r="L86" s="33">
        <f>L87+L141+L135</f>
        <v>1206049.6000000001</v>
      </c>
      <c r="M86" s="33">
        <f>M87+M141+M135</f>
        <v>1197777.3999999999</v>
      </c>
    </row>
    <row r="87" spans="1:32" ht="49.5">
      <c r="A87" s="39">
        <f t="shared" si="33"/>
        <v>77</v>
      </c>
      <c r="B87" s="24" t="s">
        <v>23</v>
      </c>
      <c r="C87" s="24" t="s">
        <v>16</v>
      </c>
      <c r="D87" s="24" t="s">
        <v>34</v>
      </c>
      <c r="E87" s="24" t="s">
        <v>24</v>
      </c>
      <c r="F87" s="24" t="s">
        <v>23</v>
      </c>
      <c r="G87" s="24" t="s">
        <v>24</v>
      </c>
      <c r="H87" s="24" t="s">
        <v>25</v>
      </c>
      <c r="I87" s="24" t="s">
        <v>23</v>
      </c>
      <c r="J87" s="25" t="s">
        <v>117</v>
      </c>
      <c r="K87" s="33">
        <f>K88+K93+K105</f>
        <v>1351677</v>
      </c>
      <c r="L87" s="33">
        <f t="shared" ref="L87:AC87" si="36">L88+L93+L105</f>
        <v>1206049.6000000001</v>
      </c>
      <c r="M87" s="33">
        <f t="shared" si="36"/>
        <v>1197777.3999999999</v>
      </c>
      <c r="N87" s="33" t="e">
        <f t="shared" si="36"/>
        <v>#REF!</v>
      </c>
      <c r="O87" s="33" t="e">
        <f t="shared" si="36"/>
        <v>#REF!</v>
      </c>
      <c r="P87" s="33" t="e">
        <f t="shared" si="36"/>
        <v>#REF!</v>
      </c>
      <c r="Q87" s="33" t="e">
        <f t="shared" si="36"/>
        <v>#REF!</v>
      </c>
      <c r="R87" s="33" t="e">
        <f t="shared" si="36"/>
        <v>#REF!</v>
      </c>
      <c r="S87" s="33" t="e">
        <f t="shared" si="36"/>
        <v>#REF!</v>
      </c>
      <c r="T87" s="33" t="e">
        <f t="shared" si="36"/>
        <v>#REF!</v>
      </c>
      <c r="U87" s="33" t="e">
        <f t="shared" si="36"/>
        <v>#REF!</v>
      </c>
      <c r="V87" s="33" t="e">
        <f t="shared" si="36"/>
        <v>#REF!</v>
      </c>
      <c r="W87" s="33" t="e">
        <f t="shared" si="36"/>
        <v>#REF!</v>
      </c>
      <c r="X87" s="33" t="e">
        <f t="shared" si="36"/>
        <v>#REF!</v>
      </c>
      <c r="Y87" s="33" t="e">
        <f t="shared" si="36"/>
        <v>#REF!</v>
      </c>
      <c r="Z87" s="33" t="e">
        <f t="shared" si="36"/>
        <v>#REF!</v>
      </c>
      <c r="AA87" s="33" t="e">
        <f t="shared" si="36"/>
        <v>#REF!</v>
      </c>
      <c r="AB87" s="33" t="e">
        <f t="shared" si="36"/>
        <v>#REF!</v>
      </c>
      <c r="AC87" s="33" t="e">
        <f t="shared" si="36"/>
        <v>#REF!</v>
      </c>
    </row>
    <row r="88" spans="1:32" ht="18.75" customHeight="1">
      <c r="A88" s="39">
        <f t="shared" si="33"/>
        <v>78</v>
      </c>
      <c r="B88" s="24" t="s">
        <v>96</v>
      </c>
      <c r="C88" s="24" t="s">
        <v>16</v>
      </c>
      <c r="D88" s="24" t="s">
        <v>34</v>
      </c>
      <c r="E88" s="24" t="s">
        <v>113</v>
      </c>
      <c r="F88" s="24" t="s">
        <v>23</v>
      </c>
      <c r="G88" s="24" t="s">
        <v>24</v>
      </c>
      <c r="H88" s="24" t="s">
        <v>25</v>
      </c>
      <c r="I88" s="24" t="s">
        <v>115</v>
      </c>
      <c r="J88" s="25" t="s">
        <v>118</v>
      </c>
      <c r="K88" s="33">
        <f>K89+K91</f>
        <v>768131</v>
      </c>
      <c r="L88" s="33">
        <f t="shared" ref="L88:M88" si="37">L89+L91</f>
        <v>627048.80000000005</v>
      </c>
      <c r="M88" s="33">
        <f t="shared" si="37"/>
        <v>627048.80000000005</v>
      </c>
    </row>
    <row r="89" spans="1:32">
      <c r="A89" s="39">
        <f t="shared" si="33"/>
        <v>79</v>
      </c>
      <c r="B89" s="24" t="s">
        <v>96</v>
      </c>
      <c r="C89" s="24" t="s">
        <v>16</v>
      </c>
      <c r="D89" s="24" t="s">
        <v>34</v>
      </c>
      <c r="E89" s="24" t="s">
        <v>114</v>
      </c>
      <c r="F89" s="24" t="s">
        <v>119</v>
      </c>
      <c r="G89" s="24" t="s">
        <v>24</v>
      </c>
      <c r="H89" s="24" t="s">
        <v>25</v>
      </c>
      <c r="I89" s="24" t="s">
        <v>115</v>
      </c>
      <c r="J89" s="25" t="s">
        <v>120</v>
      </c>
      <c r="K89" s="33">
        <f>K90</f>
        <v>705411.2</v>
      </c>
      <c r="L89" s="33">
        <f>L90</f>
        <v>564329</v>
      </c>
      <c r="M89" s="33">
        <f>M90</f>
        <v>564329</v>
      </c>
    </row>
    <row r="90" spans="1:32" ht="57" customHeight="1">
      <c r="A90" s="39">
        <f t="shared" si="33"/>
        <v>80</v>
      </c>
      <c r="B90" s="24" t="s">
        <v>96</v>
      </c>
      <c r="C90" s="24" t="s">
        <v>16</v>
      </c>
      <c r="D90" s="24" t="s">
        <v>34</v>
      </c>
      <c r="E90" s="24" t="s">
        <v>114</v>
      </c>
      <c r="F90" s="24" t="s">
        <v>119</v>
      </c>
      <c r="G90" s="24" t="s">
        <v>97</v>
      </c>
      <c r="H90" s="24" t="s">
        <v>25</v>
      </c>
      <c r="I90" s="24" t="s">
        <v>115</v>
      </c>
      <c r="J90" s="34" t="s">
        <v>171</v>
      </c>
      <c r="K90" s="33">
        <v>705411.2</v>
      </c>
      <c r="L90" s="33">
        <v>564329</v>
      </c>
      <c r="M90" s="33">
        <v>564329</v>
      </c>
    </row>
    <row r="91" spans="1:32" ht="42.75" customHeight="1">
      <c r="A91" s="39">
        <f t="shared" si="33"/>
        <v>81</v>
      </c>
      <c r="B91" s="24" t="s">
        <v>96</v>
      </c>
      <c r="C91" s="24" t="s">
        <v>16</v>
      </c>
      <c r="D91" s="24" t="s">
        <v>34</v>
      </c>
      <c r="E91" s="24" t="s">
        <v>114</v>
      </c>
      <c r="F91" s="24" t="s">
        <v>121</v>
      </c>
      <c r="G91" s="24" t="s">
        <v>24</v>
      </c>
      <c r="H91" s="24" t="s">
        <v>25</v>
      </c>
      <c r="I91" s="24" t="s">
        <v>115</v>
      </c>
      <c r="J91" s="25" t="s">
        <v>122</v>
      </c>
      <c r="K91" s="33">
        <f>K92</f>
        <v>62719.8</v>
      </c>
      <c r="L91" s="33">
        <f>L92</f>
        <v>62719.8</v>
      </c>
      <c r="M91" s="33">
        <f>M92</f>
        <v>62719.8</v>
      </c>
    </row>
    <row r="92" spans="1:32" ht="36.75" customHeight="1">
      <c r="A92" s="39">
        <f t="shared" si="33"/>
        <v>82</v>
      </c>
      <c r="B92" s="24" t="s">
        <v>96</v>
      </c>
      <c r="C92" s="24" t="s">
        <v>16</v>
      </c>
      <c r="D92" s="24" t="s">
        <v>34</v>
      </c>
      <c r="E92" s="24" t="s">
        <v>114</v>
      </c>
      <c r="F92" s="24" t="s">
        <v>121</v>
      </c>
      <c r="G92" s="24" t="s">
        <v>97</v>
      </c>
      <c r="H92" s="24" t="s">
        <v>25</v>
      </c>
      <c r="I92" s="24" t="s">
        <v>115</v>
      </c>
      <c r="J92" s="25" t="s">
        <v>226</v>
      </c>
      <c r="K92" s="33">
        <v>62719.8</v>
      </c>
      <c r="L92" s="33">
        <v>62719.8</v>
      </c>
      <c r="M92" s="33">
        <v>62719.8</v>
      </c>
    </row>
    <row r="93" spans="1:32" ht="36.75" customHeight="1">
      <c r="A93" s="39">
        <f t="shared" si="33"/>
        <v>83</v>
      </c>
      <c r="B93" s="24" t="s">
        <v>96</v>
      </c>
      <c r="C93" s="24" t="s">
        <v>16</v>
      </c>
      <c r="D93" s="24" t="s">
        <v>34</v>
      </c>
      <c r="E93" s="24" t="s">
        <v>125</v>
      </c>
      <c r="F93" s="24" t="s">
        <v>23</v>
      </c>
      <c r="G93" s="24" t="s">
        <v>24</v>
      </c>
      <c r="H93" s="24" t="s">
        <v>25</v>
      </c>
      <c r="I93" s="24" t="s">
        <v>115</v>
      </c>
      <c r="J93" s="34" t="s">
        <v>126</v>
      </c>
      <c r="K93" s="33">
        <f>K95+K97+K99</f>
        <v>24495.5</v>
      </c>
      <c r="L93" s="33">
        <f t="shared" ref="L93:M93" si="38">L95+L97+L99</f>
        <v>24208.5</v>
      </c>
      <c r="M93" s="33">
        <f t="shared" si="38"/>
        <v>18486.199999999997</v>
      </c>
      <c r="N93" s="23" t="e">
        <f>#REF!+#REF!+N95+N97+N99</f>
        <v>#REF!</v>
      </c>
      <c r="O93" s="23" t="e">
        <f>#REF!+#REF!+O95+O97+O99</f>
        <v>#REF!</v>
      </c>
      <c r="P93" s="23" t="e">
        <f>#REF!+#REF!+P95+P97+P99</f>
        <v>#REF!</v>
      </c>
      <c r="Q93" s="23" t="e">
        <f>#REF!+#REF!+Q95+Q97+Q99</f>
        <v>#REF!</v>
      </c>
      <c r="R93" s="23" t="e">
        <f>#REF!+#REF!+R95+R97+R99</f>
        <v>#REF!</v>
      </c>
      <c r="S93" s="23" t="e">
        <f>#REF!+#REF!+S95+S97+S99</f>
        <v>#REF!</v>
      </c>
      <c r="T93" s="23" t="e">
        <f>#REF!+#REF!+T95+T97+T99</f>
        <v>#REF!</v>
      </c>
      <c r="U93" s="23" t="e">
        <f>#REF!+#REF!+U95+U97+U99</f>
        <v>#REF!</v>
      </c>
      <c r="V93" s="23" t="e">
        <f>#REF!+#REF!+V95+V97+V99</f>
        <v>#REF!</v>
      </c>
      <c r="W93" s="23" t="e">
        <f>#REF!+#REF!+W95+W97+W99</f>
        <v>#REF!</v>
      </c>
      <c r="X93" s="23" t="e">
        <f>#REF!+#REF!+X95+X97+X99</f>
        <v>#REF!</v>
      </c>
      <c r="Y93" s="23" t="e">
        <f>#REF!+#REF!+Y95+Y97+Y99</f>
        <v>#REF!</v>
      </c>
      <c r="Z93" s="23" t="e">
        <f>#REF!+#REF!+Z95+Z97+Z99</f>
        <v>#REF!</v>
      </c>
      <c r="AA93" s="23" t="e">
        <f>#REF!+#REF!+AA95+AA97+AA99</f>
        <v>#REF!</v>
      </c>
      <c r="AB93" s="23" t="e">
        <f>#REF!+#REF!+AB95+AB97+AB99</f>
        <v>#REF!</v>
      </c>
      <c r="AC93" s="23" t="e">
        <f>#REF!+#REF!+AC95+AC97+AC99</f>
        <v>#REF!</v>
      </c>
    </row>
    <row r="94" spans="1:32" ht="70.5" customHeight="1">
      <c r="A94" s="39">
        <f t="shared" si="33"/>
        <v>84</v>
      </c>
      <c r="B94" s="24" t="s">
        <v>96</v>
      </c>
      <c r="C94" s="24" t="s">
        <v>16</v>
      </c>
      <c r="D94" s="24" t="s">
        <v>34</v>
      </c>
      <c r="E94" s="24" t="s">
        <v>127</v>
      </c>
      <c r="F94" s="24" t="s">
        <v>128</v>
      </c>
      <c r="G94" s="24" t="s">
        <v>24</v>
      </c>
      <c r="H94" s="24" t="s">
        <v>25</v>
      </c>
      <c r="I94" s="24" t="s">
        <v>115</v>
      </c>
      <c r="J94" s="34" t="s">
        <v>177</v>
      </c>
      <c r="K94" s="33">
        <f>K95</f>
        <v>8730.1</v>
      </c>
      <c r="L94" s="33">
        <f>L95</f>
        <v>8478.9</v>
      </c>
      <c r="M94" s="33">
        <f>M95</f>
        <v>3014.7</v>
      </c>
      <c r="AE94" s="29"/>
      <c r="AF94" s="29"/>
    </row>
    <row r="95" spans="1:32" ht="75" customHeight="1">
      <c r="A95" s="39">
        <f t="shared" si="33"/>
        <v>85</v>
      </c>
      <c r="B95" s="24" t="s">
        <v>96</v>
      </c>
      <c r="C95" s="24" t="s">
        <v>16</v>
      </c>
      <c r="D95" s="24" t="s">
        <v>34</v>
      </c>
      <c r="E95" s="24" t="s">
        <v>127</v>
      </c>
      <c r="F95" s="24" t="s">
        <v>128</v>
      </c>
      <c r="G95" s="24" t="s">
        <v>97</v>
      </c>
      <c r="H95" s="24" t="s">
        <v>25</v>
      </c>
      <c r="I95" s="24" t="s">
        <v>115</v>
      </c>
      <c r="J95" s="34" t="s">
        <v>178</v>
      </c>
      <c r="K95" s="33">
        <v>8730.1</v>
      </c>
      <c r="L95" s="33">
        <v>8478.9</v>
      </c>
      <c r="M95" s="33">
        <v>3014.7</v>
      </c>
      <c r="AE95" s="29"/>
      <c r="AF95" s="29"/>
    </row>
    <row r="96" spans="1:32" ht="33">
      <c r="A96" s="39">
        <f t="shared" si="33"/>
        <v>86</v>
      </c>
      <c r="B96" s="24" t="s">
        <v>96</v>
      </c>
      <c r="C96" s="24" t="s">
        <v>16</v>
      </c>
      <c r="D96" s="24" t="s">
        <v>34</v>
      </c>
      <c r="E96" s="24" t="s">
        <v>127</v>
      </c>
      <c r="F96" s="24" t="s">
        <v>129</v>
      </c>
      <c r="G96" s="24" t="s">
        <v>24</v>
      </c>
      <c r="H96" s="24" t="s">
        <v>25</v>
      </c>
      <c r="I96" s="24" t="s">
        <v>115</v>
      </c>
      <c r="J96" s="34" t="s">
        <v>130</v>
      </c>
      <c r="K96" s="33">
        <f>K97</f>
        <v>439.1</v>
      </c>
      <c r="L96" s="33">
        <f>L97</f>
        <v>403.3</v>
      </c>
      <c r="M96" s="33">
        <f>M97</f>
        <v>145.19999999999999</v>
      </c>
    </row>
    <row r="97" spans="1:31" ht="42.75" customHeight="1">
      <c r="A97" s="39">
        <f t="shared" si="33"/>
        <v>87</v>
      </c>
      <c r="B97" s="24" t="s">
        <v>96</v>
      </c>
      <c r="C97" s="24" t="s">
        <v>16</v>
      </c>
      <c r="D97" s="24" t="s">
        <v>34</v>
      </c>
      <c r="E97" s="24" t="s">
        <v>127</v>
      </c>
      <c r="F97" s="24" t="s">
        <v>129</v>
      </c>
      <c r="G97" s="24" t="s">
        <v>97</v>
      </c>
      <c r="H97" s="24" t="s">
        <v>25</v>
      </c>
      <c r="I97" s="24" t="s">
        <v>115</v>
      </c>
      <c r="J97" s="34" t="s">
        <v>184</v>
      </c>
      <c r="K97" s="33">
        <v>439.1</v>
      </c>
      <c r="L97" s="33">
        <v>403.3</v>
      </c>
      <c r="M97" s="33">
        <v>145.19999999999999</v>
      </c>
    </row>
    <row r="98" spans="1:31">
      <c r="A98" s="39">
        <f t="shared" si="33"/>
        <v>88</v>
      </c>
      <c r="B98" s="24" t="s">
        <v>96</v>
      </c>
      <c r="C98" s="24" t="s">
        <v>16</v>
      </c>
      <c r="D98" s="24" t="s">
        <v>34</v>
      </c>
      <c r="E98" s="24" t="s">
        <v>131</v>
      </c>
      <c r="F98" s="24" t="s">
        <v>124</v>
      </c>
      <c r="G98" s="24" t="s">
        <v>24</v>
      </c>
      <c r="H98" s="24" t="s">
        <v>25</v>
      </c>
      <c r="I98" s="24" t="s">
        <v>115</v>
      </c>
      <c r="J98" s="30" t="s">
        <v>132</v>
      </c>
      <c r="K98" s="33">
        <f>K99</f>
        <v>15326.3</v>
      </c>
      <c r="L98" s="33">
        <f>L99</f>
        <v>15326.3</v>
      </c>
      <c r="M98" s="33">
        <f>M99</f>
        <v>15326.3</v>
      </c>
    </row>
    <row r="99" spans="1:31" ht="33">
      <c r="A99" s="39">
        <f t="shared" si="33"/>
        <v>89</v>
      </c>
      <c r="B99" s="24" t="s">
        <v>96</v>
      </c>
      <c r="C99" s="24" t="s">
        <v>16</v>
      </c>
      <c r="D99" s="24" t="s">
        <v>34</v>
      </c>
      <c r="E99" s="24" t="s">
        <v>131</v>
      </c>
      <c r="F99" s="24" t="s">
        <v>124</v>
      </c>
      <c r="G99" s="24" t="s">
        <v>97</v>
      </c>
      <c r="H99" s="24" t="s">
        <v>25</v>
      </c>
      <c r="I99" s="24" t="s">
        <v>115</v>
      </c>
      <c r="J99" s="30" t="s">
        <v>175</v>
      </c>
      <c r="K99" s="33">
        <f>K100+K101+K102+K103+K104</f>
        <v>15326.3</v>
      </c>
      <c r="L99" s="33">
        <f t="shared" ref="L99:AC99" si="39">L100+L101+L102+L103+L104</f>
        <v>15326.3</v>
      </c>
      <c r="M99" s="33">
        <f t="shared" si="39"/>
        <v>15326.3</v>
      </c>
      <c r="N99" s="33">
        <f t="shared" si="39"/>
        <v>0</v>
      </c>
      <c r="O99" s="33">
        <f t="shared" si="39"/>
        <v>0</v>
      </c>
      <c r="P99" s="33">
        <f t="shared" si="39"/>
        <v>0</v>
      </c>
      <c r="Q99" s="33">
        <f t="shared" si="39"/>
        <v>0</v>
      </c>
      <c r="R99" s="33">
        <f t="shared" si="39"/>
        <v>0</v>
      </c>
      <c r="S99" s="33">
        <f t="shared" si="39"/>
        <v>0</v>
      </c>
      <c r="T99" s="33">
        <f t="shared" si="39"/>
        <v>0</v>
      </c>
      <c r="U99" s="33">
        <f t="shared" si="39"/>
        <v>0</v>
      </c>
      <c r="V99" s="33">
        <f t="shared" si="39"/>
        <v>0</v>
      </c>
      <c r="W99" s="33">
        <f t="shared" si="39"/>
        <v>0</v>
      </c>
      <c r="X99" s="33">
        <f t="shared" si="39"/>
        <v>0</v>
      </c>
      <c r="Y99" s="33">
        <f t="shared" si="39"/>
        <v>0</v>
      </c>
      <c r="Z99" s="33">
        <f t="shared" si="39"/>
        <v>0</v>
      </c>
      <c r="AA99" s="33">
        <f t="shared" si="39"/>
        <v>0</v>
      </c>
      <c r="AB99" s="33">
        <f t="shared" si="39"/>
        <v>0</v>
      </c>
      <c r="AC99" s="33">
        <f t="shared" si="39"/>
        <v>0</v>
      </c>
    </row>
    <row r="100" spans="1:31" ht="49.5">
      <c r="A100" s="39">
        <f t="shared" si="33"/>
        <v>90</v>
      </c>
      <c r="B100" s="24" t="s">
        <v>96</v>
      </c>
      <c r="C100" s="24" t="s">
        <v>16</v>
      </c>
      <c r="D100" s="24" t="s">
        <v>34</v>
      </c>
      <c r="E100" s="24" t="s">
        <v>131</v>
      </c>
      <c r="F100" s="24" t="s">
        <v>124</v>
      </c>
      <c r="G100" s="24" t="s">
        <v>97</v>
      </c>
      <c r="H100" s="24" t="s">
        <v>133</v>
      </c>
      <c r="I100" s="24" t="s">
        <v>115</v>
      </c>
      <c r="J100" s="30" t="s">
        <v>186</v>
      </c>
      <c r="K100" s="33">
        <v>513.5</v>
      </c>
      <c r="L100" s="33">
        <v>513.5</v>
      </c>
      <c r="M100" s="33">
        <v>513.5</v>
      </c>
    </row>
    <row r="101" spans="1:31" ht="49.5">
      <c r="A101" s="39">
        <f t="shared" si="33"/>
        <v>91</v>
      </c>
      <c r="B101" s="24" t="s">
        <v>96</v>
      </c>
      <c r="C101" s="24" t="s">
        <v>16</v>
      </c>
      <c r="D101" s="24" t="s">
        <v>34</v>
      </c>
      <c r="E101" s="24" t="s">
        <v>131</v>
      </c>
      <c r="F101" s="24" t="s">
        <v>124</v>
      </c>
      <c r="G101" s="24" t="s">
        <v>97</v>
      </c>
      <c r="H101" s="24" t="s">
        <v>134</v>
      </c>
      <c r="I101" s="24" t="s">
        <v>115</v>
      </c>
      <c r="J101" s="30" t="s">
        <v>185</v>
      </c>
      <c r="K101" s="33">
        <v>541.70000000000005</v>
      </c>
      <c r="L101" s="33">
        <v>541.70000000000005</v>
      </c>
      <c r="M101" s="33">
        <v>541.70000000000005</v>
      </c>
      <c r="AE101" s="5" t="s">
        <v>2</v>
      </c>
    </row>
    <row r="102" spans="1:31" ht="61.5" customHeight="1">
      <c r="A102" s="39">
        <f t="shared" si="33"/>
        <v>92</v>
      </c>
      <c r="B102" s="24" t="s">
        <v>96</v>
      </c>
      <c r="C102" s="24" t="s">
        <v>16</v>
      </c>
      <c r="D102" s="24" t="s">
        <v>34</v>
      </c>
      <c r="E102" s="24" t="s">
        <v>131</v>
      </c>
      <c r="F102" s="24" t="s">
        <v>124</v>
      </c>
      <c r="G102" s="24" t="s">
        <v>97</v>
      </c>
      <c r="H102" s="24" t="s">
        <v>135</v>
      </c>
      <c r="I102" s="24" t="s">
        <v>115</v>
      </c>
      <c r="J102" s="31" t="s">
        <v>176</v>
      </c>
      <c r="K102" s="33">
        <v>4371</v>
      </c>
      <c r="L102" s="33">
        <v>4371</v>
      </c>
      <c r="M102" s="33">
        <v>4371</v>
      </c>
    </row>
    <row r="103" spans="1:31" ht="82.5">
      <c r="A103" s="39">
        <f t="shared" si="33"/>
        <v>93</v>
      </c>
      <c r="B103" s="24" t="s">
        <v>96</v>
      </c>
      <c r="C103" s="24" t="s">
        <v>16</v>
      </c>
      <c r="D103" s="24" t="s">
        <v>34</v>
      </c>
      <c r="E103" s="24" t="s">
        <v>131</v>
      </c>
      <c r="F103" s="24" t="s">
        <v>124</v>
      </c>
      <c r="G103" s="24" t="s">
        <v>97</v>
      </c>
      <c r="H103" s="24" t="s">
        <v>136</v>
      </c>
      <c r="I103" s="24" t="s">
        <v>115</v>
      </c>
      <c r="J103" s="31" t="s">
        <v>224</v>
      </c>
      <c r="K103" s="33">
        <v>2168</v>
      </c>
      <c r="L103" s="33">
        <v>2168</v>
      </c>
      <c r="M103" s="33">
        <v>2168</v>
      </c>
    </row>
    <row r="104" spans="1:31" ht="82.5">
      <c r="A104" s="39">
        <f t="shared" si="33"/>
        <v>94</v>
      </c>
      <c r="B104" s="24" t="s">
        <v>96</v>
      </c>
      <c r="C104" s="24" t="s">
        <v>16</v>
      </c>
      <c r="D104" s="24" t="s">
        <v>34</v>
      </c>
      <c r="E104" s="24" t="s">
        <v>131</v>
      </c>
      <c r="F104" s="24" t="s">
        <v>124</v>
      </c>
      <c r="G104" s="24" t="s">
        <v>97</v>
      </c>
      <c r="H104" s="24" t="s">
        <v>137</v>
      </c>
      <c r="I104" s="24" t="s">
        <v>115</v>
      </c>
      <c r="J104" s="31" t="s">
        <v>225</v>
      </c>
      <c r="K104" s="33">
        <v>7732.1</v>
      </c>
      <c r="L104" s="33">
        <v>7732.1</v>
      </c>
      <c r="M104" s="33">
        <v>7732.1</v>
      </c>
    </row>
    <row r="105" spans="1:31" ht="41.25" customHeight="1">
      <c r="A105" s="39">
        <f t="shared" si="33"/>
        <v>95</v>
      </c>
      <c r="B105" s="24" t="s">
        <v>96</v>
      </c>
      <c r="C105" s="24" t="s">
        <v>16</v>
      </c>
      <c r="D105" s="24" t="s">
        <v>34</v>
      </c>
      <c r="E105" s="24" t="s">
        <v>138</v>
      </c>
      <c r="F105" s="24" t="s">
        <v>23</v>
      </c>
      <c r="G105" s="24" t="s">
        <v>24</v>
      </c>
      <c r="H105" s="24" t="s">
        <v>25</v>
      </c>
      <c r="I105" s="24" t="s">
        <v>115</v>
      </c>
      <c r="J105" s="34" t="s">
        <v>139</v>
      </c>
      <c r="K105" s="33">
        <f>K106+K127+K131+K133+K129</f>
        <v>559050.49999999988</v>
      </c>
      <c r="L105" s="33">
        <f>L106+L127+L131+L133+L129</f>
        <v>554792.29999999993</v>
      </c>
      <c r="M105" s="33">
        <f>M106+M127+M131+M133+M129</f>
        <v>552242.39999999991</v>
      </c>
      <c r="N105" s="23" t="e">
        <f>N106+N127+N131+N133+#REF!+#REF!</f>
        <v>#REF!</v>
      </c>
      <c r="O105" s="23" t="e">
        <f>O106+O127+O131+O133+#REF!+#REF!</f>
        <v>#REF!</v>
      </c>
      <c r="P105" s="23" t="e">
        <f>P106+P127+P131+P133+#REF!+#REF!</f>
        <v>#REF!</v>
      </c>
      <c r="Q105" s="23" t="e">
        <f>Q106+Q127+Q131+Q133+#REF!+#REF!</f>
        <v>#REF!</v>
      </c>
      <c r="R105" s="23" t="e">
        <f>R106+R127+R131+R133+#REF!+#REF!</f>
        <v>#REF!</v>
      </c>
      <c r="S105" s="23" t="e">
        <f>S106+S127+S131+S133+#REF!+#REF!</f>
        <v>#REF!</v>
      </c>
      <c r="T105" s="23" t="e">
        <f>T106+T127+T131+T133+#REF!+#REF!</f>
        <v>#REF!</v>
      </c>
      <c r="U105" s="23" t="e">
        <f>U106+U127+U131+U133+#REF!+#REF!</f>
        <v>#REF!</v>
      </c>
      <c r="V105" s="23" t="e">
        <f>V106+V127+V131+V133+#REF!+#REF!</f>
        <v>#REF!</v>
      </c>
      <c r="W105" s="23" t="e">
        <f>W106+W127+W131+W133+#REF!+#REF!</f>
        <v>#REF!</v>
      </c>
      <c r="X105" s="23" t="e">
        <f>X106+X127+X131+X133+#REF!+#REF!</f>
        <v>#REF!</v>
      </c>
      <c r="Y105" s="23" t="e">
        <f>Y106+Y127+Y131+Y133+#REF!+#REF!</f>
        <v>#REF!</v>
      </c>
      <c r="Z105" s="23" t="e">
        <f>Z106+Z127+Z131+Z133+#REF!+#REF!</f>
        <v>#REF!</v>
      </c>
      <c r="AA105" s="23" t="e">
        <f>AA106+AA127+AA131+AA133+#REF!+#REF!</f>
        <v>#REF!</v>
      </c>
      <c r="AB105" s="23" t="e">
        <f>AB106+AB127+AB131+AB133+#REF!+#REF!</f>
        <v>#REF!</v>
      </c>
      <c r="AC105" s="23" t="e">
        <f>AC106+AC127+AC131+AC133+#REF!+#REF!</f>
        <v>#REF!</v>
      </c>
    </row>
    <row r="106" spans="1:31" ht="41.25" customHeight="1">
      <c r="A106" s="39">
        <f t="shared" si="33"/>
        <v>96</v>
      </c>
      <c r="B106" s="24" t="s">
        <v>96</v>
      </c>
      <c r="C106" s="24" t="s">
        <v>16</v>
      </c>
      <c r="D106" s="24" t="s">
        <v>34</v>
      </c>
      <c r="E106" s="24" t="s">
        <v>138</v>
      </c>
      <c r="F106" s="24" t="s">
        <v>140</v>
      </c>
      <c r="G106" s="24" t="s">
        <v>24</v>
      </c>
      <c r="H106" s="24" t="s">
        <v>25</v>
      </c>
      <c r="I106" s="24" t="s">
        <v>115</v>
      </c>
      <c r="J106" s="30" t="s">
        <v>141</v>
      </c>
      <c r="K106" s="33">
        <f>K107</f>
        <v>547315.19999999995</v>
      </c>
      <c r="L106" s="33">
        <f>L107</f>
        <v>545189.49999999988</v>
      </c>
      <c r="M106" s="33">
        <f>M107</f>
        <v>545189.49999999988</v>
      </c>
    </row>
    <row r="107" spans="1:31" ht="40.5" customHeight="1">
      <c r="A107" s="39">
        <f t="shared" si="33"/>
        <v>97</v>
      </c>
      <c r="B107" s="24" t="s">
        <v>96</v>
      </c>
      <c r="C107" s="24" t="s">
        <v>16</v>
      </c>
      <c r="D107" s="24" t="s">
        <v>34</v>
      </c>
      <c r="E107" s="24" t="s">
        <v>138</v>
      </c>
      <c r="F107" s="24" t="s">
        <v>140</v>
      </c>
      <c r="G107" s="24" t="s">
        <v>97</v>
      </c>
      <c r="H107" s="24" t="s">
        <v>25</v>
      </c>
      <c r="I107" s="24" t="s">
        <v>115</v>
      </c>
      <c r="J107" s="30" t="s">
        <v>172</v>
      </c>
      <c r="K107" s="33">
        <f>K108+K109+K110+K111+K112+K113+K114+K115+K116+K117+K118+K119+K121+K122+K123+K124+K125+K120+K126</f>
        <v>547315.19999999995</v>
      </c>
      <c r="L107" s="33">
        <f t="shared" ref="L107:M107" si="40">L108+L109+L110+L111+L112+L113+L114+L115+L116+L117+L118+L119+L121+L122+L123+L124+L125+L120+L126</f>
        <v>545189.49999999988</v>
      </c>
      <c r="M107" s="33">
        <f t="shared" si="40"/>
        <v>545189.49999999988</v>
      </c>
    </row>
    <row r="108" spans="1:31" ht="132">
      <c r="A108" s="39">
        <f t="shared" si="33"/>
        <v>98</v>
      </c>
      <c r="B108" s="24" t="s">
        <v>96</v>
      </c>
      <c r="C108" s="24" t="s">
        <v>16</v>
      </c>
      <c r="D108" s="24" t="s">
        <v>34</v>
      </c>
      <c r="E108" s="24" t="s">
        <v>138</v>
      </c>
      <c r="F108" s="24" t="s">
        <v>140</v>
      </c>
      <c r="G108" s="24" t="s">
        <v>97</v>
      </c>
      <c r="H108" s="24" t="s">
        <v>142</v>
      </c>
      <c r="I108" s="24" t="s">
        <v>115</v>
      </c>
      <c r="J108" s="31" t="s">
        <v>236</v>
      </c>
      <c r="K108" s="33">
        <v>1173.8</v>
      </c>
      <c r="L108" s="33">
        <v>1173.8</v>
      </c>
      <c r="M108" s="33">
        <v>1173.8</v>
      </c>
    </row>
    <row r="109" spans="1:31" ht="264">
      <c r="A109" s="39">
        <f t="shared" si="33"/>
        <v>99</v>
      </c>
      <c r="B109" s="24" t="s">
        <v>96</v>
      </c>
      <c r="C109" s="24" t="s">
        <v>16</v>
      </c>
      <c r="D109" s="24" t="s">
        <v>34</v>
      </c>
      <c r="E109" s="24" t="s">
        <v>138</v>
      </c>
      <c r="F109" s="24" t="s">
        <v>140</v>
      </c>
      <c r="G109" s="24" t="s">
        <v>97</v>
      </c>
      <c r="H109" s="24" t="s">
        <v>143</v>
      </c>
      <c r="I109" s="24" t="s">
        <v>115</v>
      </c>
      <c r="J109" s="31" t="s">
        <v>179</v>
      </c>
      <c r="K109" s="33">
        <v>38676.800000000003</v>
      </c>
      <c r="L109" s="33">
        <v>38676.800000000003</v>
      </c>
      <c r="M109" s="33">
        <v>38676.800000000003</v>
      </c>
    </row>
    <row r="110" spans="1:31" ht="280.5">
      <c r="A110" s="39">
        <f t="shared" si="33"/>
        <v>100</v>
      </c>
      <c r="B110" s="24" t="s">
        <v>96</v>
      </c>
      <c r="C110" s="24" t="s">
        <v>16</v>
      </c>
      <c r="D110" s="24" t="s">
        <v>34</v>
      </c>
      <c r="E110" s="24" t="s">
        <v>138</v>
      </c>
      <c r="F110" s="24" t="s">
        <v>140</v>
      </c>
      <c r="G110" s="24" t="s">
        <v>97</v>
      </c>
      <c r="H110" s="24" t="s">
        <v>144</v>
      </c>
      <c r="I110" s="24" t="s">
        <v>115</v>
      </c>
      <c r="J110" s="61" t="s">
        <v>241</v>
      </c>
      <c r="K110" s="33">
        <v>88930.1</v>
      </c>
      <c r="L110" s="33">
        <v>88930.1</v>
      </c>
      <c r="M110" s="33">
        <v>88930.1</v>
      </c>
    </row>
    <row r="111" spans="1:31" ht="108.75" customHeight="1">
      <c r="A111" s="39">
        <f t="shared" si="33"/>
        <v>101</v>
      </c>
      <c r="B111" s="24" t="s">
        <v>96</v>
      </c>
      <c r="C111" s="24" t="s">
        <v>16</v>
      </c>
      <c r="D111" s="24" t="s">
        <v>34</v>
      </c>
      <c r="E111" s="24" t="s">
        <v>138</v>
      </c>
      <c r="F111" s="24" t="s">
        <v>140</v>
      </c>
      <c r="G111" s="24" t="s">
        <v>97</v>
      </c>
      <c r="H111" s="24" t="s">
        <v>145</v>
      </c>
      <c r="I111" s="24" t="s">
        <v>115</v>
      </c>
      <c r="J111" s="31" t="s">
        <v>182</v>
      </c>
      <c r="K111" s="33">
        <v>70.2</v>
      </c>
      <c r="L111" s="33">
        <v>70.2</v>
      </c>
      <c r="M111" s="33">
        <v>70.2</v>
      </c>
    </row>
    <row r="112" spans="1:31" ht="91.5" customHeight="1">
      <c r="A112" s="39">
        <f t="shared" si="33"/>
        <v>102</v>
      </c>
      <c r="B112" s="24" t="s">
        <v>96</v>
      </c>
      <c r="C112" s="24" t="s">
        <v>16</v>
      </c>
      <c r="D112" s="24" t="s">
        <v>34</v>
      </c>
      <c r="E112" s="24" t="s">
        <v>138</v>
      </c>
      <c r="F112" s="24" t="s">
        <v>140</v>
      </c>
      <c r="G112" s="24" t="s">
        <v>97</v>
      </c>
      <c r="H112" s="24" t="s">
        <v>146</v>
      </c>
      <c r="I112" s="24" t="s">
        <v>115</v>
      </c>
      <c r="J112" s="31" t="s">
        <v>262</v>
      </c>
      <c r="K112" s="33">
        <v>144.9</v>
      </c>
      <c r="L112" s="33">
        <v>144.9</v>
      </c>
      <c r="M112" s="33">
        <v>144.9</v>
      </c>
    </row>
    <row r="113" spans="1:31" ht="82.5">
      <c r="A113" s="39">
        <f t="shared" si="33"/>
        <v>103</v>
      </c>
      <c r="B113" s="24" t="s">
        <v>96</v>
      </c>
      <c r="C113" s="24" t="s">
        <v>16</v>
      </c>
      <c r="D113" s="24" t="s">
        <v>34</v>
      </c>
      <c r="E113" s="24" t="s">
        <v>138</v>
      </c>
      <c r="F113" s="24" t="s">
        <v>140</v>
      </c>
      <c r="G113" s="24" t="s">
        <v>97</v>
      </c>
      <c r="H113" s="24" t="s">
        <v>147</v>
      </c>
      <c r="I113" s="24" t="s">
        <v>115</v>
      </c>
      <c r="J113" s="31" t="s">
        <v>261</v>
      </c>
      <c r="K113" s="33">
        <v>9462</v>
      </c>
      <c r="L113" s="33">
        <v>9462</v>
      </c>
      <c r="M113" s="33">
        <v>9462</v>
      </c>
    </row>
    <row r="114" spans="1:31" ht="99">
      <c r="A114" s="39">
        <f t="shared" si="33"/>
        <v>104</v>
      </c>
      <c r="B114" s="24" t="s">
        <v>96</v>
      </c>
      <c r="C114" s="24" t="s">
        <v>16</v>
      </c>
      <c r="D114" s="24" t="s">
        <v>34</v>
      </c>
      <c r="E114" s="24" t="s">
        <v>138</v>
      </c>
      <c r="F114" s="24" t="s">
        <v>140</v>
      </c>
      <c r="G114" s="24" t="s">
        <v>97</v>
      </c>
      <c r="H114" s="24" t="s">
        <v>148</v>
      </c>
      <c r="I114" s="24" t="s">
        <v>115</v>
      </c>
      <c r="J114" s="31" t="s">
        <v>254</v>
      </c>
      <c r="K114" s="33">
        <v>489.4</v>
      </c>
      <c r="L114" s="33">
        <v>344.6</v>
      </c>
      <c r="M114" s="33">
        <v>344.6</v>
      </c>
    </row>
    <row r="115" spans="1:31" ht="90.75" customHeight="1">
      <c r="A115" s="39">
        <f t="shared" si="33"/>
        <v>105</v>
      </c>
      <c r="B115" s="24" t="s">
        <v>96</v>
      </c>
      <c r="C115" s="24" t="s">
        <v>16</v>
      </c>
      <c r="D115" s="24" t="s">
        <v>34</v>
      </c>
      <c r="E115" s="24" t="s">
        <v>138</v>
      </c>
      <c r="F115" s="24" t="s">
        <v>140</v>
      </c>
      <c r="G115" s="24" t="s">
        <v>97</v>
      </c>
      <c r="H115" s="24" t="s">
        <v>149</v>
      </c>
      <c r="I115" s="24" t="s">
        <v>115</v>
      </c>
      <c r="J115" s="30" t="s">
        <v>181</v>
      </c>
      <c r="K115" s="62">
        <v>531.70000000000005</v>
      </c>
      <c r="L115" s="62">
        <v>531.70000000000005</v>
      </c>
      <c r="M115" s="62">
        <v>531.70000000000005</v>
      </c>
    </row>
    <row r="116" spans="1:31" ht="82.5">
      <c r="A116" s="39">
        <f t="shared" si="33"/>
        <v>106</v>
      </c>
      <c r="B116" s="24" t="s">
        <v>96</v>
      </c>
      <c r="C116" s="24" t="s">
        <v>16</v>
      </c>
      <c r="D116" s="24" t="s">
        <v>34</v>
      </c>
      <c r="E116" s="24" t="s">
        <v>138</v>
      </c>
      <c r="F116" s="24" t="s">
        <v>140</v>
      </c>
      <c r="G116" s="24" t="s">
        <v>97</v>
      </c>
      <c r="H116" s="24" t="s">
        <v>150</v>
      </c>
      <c r="I116" s="24" t="s">
        <v>115</v>
      </c>
      <c r="J116" s="31" t="s">
        <v>238</v>
      </c>
      <c r="K116" s="33">
        <v>5107</v>
      </c>
      <c r="L116" s="33">
        <v>5107</v>
      </c>
      <c r="M116" s="33">
        <v>5107</v>
      </c>
    </row>
    <row r="117" spans="1:31" ht="181.5">
      <c r="A117" s="39">
        <f t="shared" si="33"/>
        <v>107</v>
      </c>
      <c r="B117" s="24" t="s">
        <v>96</v>
      </c>
      <c r="C117" s="24" t="s">
        <v>16</v>
      </c>
      <c r="D117" s="24" t="s">
        <v>34</v>
      </c>
      <c r="E117" s="24" t="s">
        <v>138</v>
      </c>
      <c r="F117" s="24" t="s">
        <v>140</v>
      </c>
      <c r="G117" s="24" t="s">
        <v>97</v>
      </c>
      <c r="H117" s="24" t="s">
        <v>151</v>
      </c>
      <c r="I117" s="24" t="s">
        <v>115</v>
      </c>
      <c r="J117" s="31" t="s">
        <v>231</v>
      </c>
      <c r="K117" s="33">
        <v>446.4</v>
      </c>
      <c r="L117" s="33">
        <v>446.4</v>
      </c>
      <c r="M117" s="33">
        <v>446.4</v>
      </c>
    </row>
    <row r="118" spans="1:31" ht="280.5">
      <c r="A118" s="39">
        <f t="shared" si="33"/>
        <v>108</v>
      </c>
      <c r="B118" s="24" t="s">
        <v>96</v>
      </c>
      <c r="C118" s="24" t="s">
        <v>16</v>
      </c>
      <c r="D118" s="24" t="s">
        <v>34</v>
      </c>
      <c r="E118" s="24" t="s">
        <v>138</v>
      </c>
      <c r="F118" s="24" t="s">
        <v>140</v>
      </c>
      <c r="G118" s="24" t="s">
        <v>97</v>
      </c>
      <c r="H118" s="24" t="s">
        <v>152</v>
      </c>
      <c r="I118" s="24" t="s">
        <v>115</v>
      </c>
      <c r="J118" s="31" t="s">
        <v>240</v>
      </c>
      <c r="K118" s="33">
        <v>312228.5</v>
      </c>
      <c r="L118" s="33">
        <v>310248.09999999998</v>
      </c>
      <c r="M118" s="33">
        <v>310248.09999999998</v>
      </c>
    </row>
    <row r="119" spans="1:31" ht="141" customHeight="1">
      <c r="A119" s="39">
        <f t="shared" si="33"/>
        <v>109</v>
      </c>
      <c r="B119" s="24" t="s">
        <v>96</v>
      </c>
      <c r="C119" s="24" t="s">
        <v>16</v>
      </c>
      <c r="D119" s="24" t="s">
        <v>34</v>
      </c>
      <c r="E119" s="24" t="s">
        <v>138</v>
      </c>
      <c r="F119" s="24" t="s">
        <v>140</v>
      </c>
      <c r="G119" s="24" t="s">
        <v>97</v>
      </c>
      <c r="H119" s="24" t="s">
        <v>153</v>
      </c>
      <c r="I119" s="24" t="s">
        <v>115</v>
      </c>
      <c r="J119" s="31" t="s">
        <v>229</v>
      </c>
      <c r="K119" s="33">
        <v>8282.7999999999993</v>
      </c>
      <c r="L119" s="33">
        <v>8282.7999999999993</v>
      </c>
      <c r="M119" s="33">
        <v>8282.7999999999993</v>
      </c>
    </row>
    <row r="120" spans="1:31" ht="99">
      <c r="A120" s="39">
        <f t="shared" si="33"/>
        <v>110</v>
      </c>
      <c r="B120" s="24" t="s">
        <v>96</v>
      </c>
      <c r="C120" s="24" t="s">
        <v>16</v>
      </c>
      <c r="D120" s="24" t="s">
        <v>34</v>
      </c>
      <c r="E120" s="24" t="s">
        <v>138</v>
      </c>
      <c r="F120" s="24" t="s">
        <v>140</v>
      </c>
      <c r="G120" s="24" t="s">
        <v>97</v>
      </c>
      <c r="H120" s="24" t="s">
        <v>154</v>
      </c>
      <c r="I120" s="24" t="s">
        <v>115</v>
      </c>
      <c r="J120" s="31" t="s">
        <v>227</v>
      </c>
      <c r="K120" s="33">
        <v>4019.7</v>
      </c>
      <c r="L120" s="33">
        <v>4019.7</v>
      </c>
      <c r="M120" s="33">
        <v>4019.7</v>
      </c>
    </row>
    <row r="121" spans="1:31" ht="198">
      <c r="A121" s="39">
        <f t="shared" si="33"/>
        <v>111</v>
      </c>
      <c r="B121" s="24" t="s">
        <v>96</v>
      </c>
      <c r="C121" s="24" t="s">
        <v>16</v>
      </c>
      <c r="D121" s="24" t="s">
        <v>34</v>
      </c>
      <c r="E121" s="24" t="s">
        <v>138</v>
      </c>
      <c r="F121" s="24" t="s">
        <v>140</v>
      </c>
      <c r="G121" s="24" t="s">
        <v>97</v>
      </c>
      <c r="H121" s="24" t="s">
        <v>155</v>
      </c>
      <c r="I121" s="24" t="s">
        <v>115</v>
      </c>
      <c r="J121" s="31" t="s">
        <v>239</v>
      </c>
      <c r="K121" s="33">
        <v>17097.5</v>
      </c>
      <c r="L121" s="33">
        <v>17097.5</v>
      </c>
      <c r="M121" s="33">
        <v>17097.5</v>
      </c>
    </row>
    <row r="122" spans="1:31" ht="181.5">
      <c r="A122" s="39">
        <f t="shared" si="33"/>
        <v>112</v>
      </c>
      <c r="B122" s="24" t="s">
        <v>96</v>
      </c>
      <c r="C122" s="24" t="s">
        <v>16</v>
      </c>
      <c r="D122" s="24" t="s">
        <v>34</v>
      </c>
      <c r="E122" s="24" t="s">
        <v>138</v>
      </c>
      <c r="F122" s="24" t="s">
        <v>140</v>
      </c>
      <c r="G122" s="24" t="s">
        <v>97</v>
      </c>
      <c r="H122" s="24" t="s">
        <v>156</v>
      </c>
      <c r="I122" s="24" t="s">
        <v>115</v>
      </c>
      <c r="J122" s="31" t="s">
        <v>187</v>
      </c>
      <c r="K122" s="33">
        <v>336.4</v>
      </c>
      <c r="L122" s="33">
        <v>335.9</v>
      </c>
      <c r="M122" s="33">
        <v>335.9</v>
      </c>
    </row>
    <row r="123" spans="1:31" ht="264">
      <c r="A123" s="39">
        <f t="shared" si="33"/>
        <v>113</v>
      </c>
      <c r="B123" s="24" t="s">
        <v>96</v>
      </c>
      <c r="C123" s="24" t="s">
        <v>16</v>
      </c>
      <c r="D123" s="24" t="s">
        <v>34</v>
      </c>
      <c r="E123" s="24" t="s">
        <v>138</v>
      </c>
      <c r="F123" s="24" t="s">
        <v>140</v>
      </c>
      <c r="G123" s="24" t="s">
        <v>97</v>
      </c>
      <c r="H123" s="24" t="s">
        <v>157</v>
      </c>
      <c r="I123" s="24" t="s">
        <v>115</v>
      </c>
      <c r="J123" s="31" t="s">
        <v>242</v>
      </c>
      <c r="K123" s="33">
        <v>55015.4</v>
      </c>
      <c r="L123" s="33">
        <v>55015.4</v>
      </c>
      <c r="M123" s="33">
        <v>55015.4</v>
      </c>
    </row>
    <row r="124" spans="1:31" ht="90" customHeight="1">
      <c r="A124" s="39">
        <f t="shared" si="33"/>
        <v>114</v>
      </c>
      <c r="B124" s="24" t="s">
        <v>96</v>
      </c>
      <c r="C124" s="24" t="s">
        <v>16</v>
      </c>
      <c r="D124" s="24" t="s">
        <v>34</v>
      </c>
      <c r="E124" s="24" t="s">
        <v>138</v>
      </c>
      <c r="F124" s="24" t="s">
        <v>140</v>
      </c>
      <c r="G124" s="24" t="s">
        <v>97</v>
      </c>
      <c r="H124" s="24" t="s">
        <v>158</v>
      </c>
      <c r="I124" s="24" t="s">
        <v>115</v>
      </c>
      <c r="J124" s="31" t="s">
        <v>174</v>
      </c>
      <c r="K124" s="33">
        <v>2268.6</v>
      </c>
      <c r="L124" s="33">
        <v>2268.6</v>
      </c>
      <c r="M124" s="33">
        <v>2268.6</v>
      </c>
    </row>
    <row r="125" spans="1:31" ht="82.5">
      <c r="A125" s="39">
        <f t="shared" si="33"/>
        <v>115</v>
      </c>
      <c r="B125" s="24" t="s">
        <v>96</v>
      </c>
      <c r="C125" s="24" t="s">
        <v>16</v>
      </c>
      <c r="D125" s="24" t="s">
        <v>34</v>
      </c>
      <c r="E125" s="24" t="s">
        <v>138</v>
      </c>
      <c r="F125" s="24" t="s">
        <v>140</v>
      </c>
      <c r="G125" s="24" t="s">
        <v>97</v>
      </c>
      <c r="H125" s="24" t="s">
        <v>159</v>
      </c>
      <c r="I125" s="24" t="s">
        <v>115</v>
      </c>
      <c r="J125" s="63" t="s">
        <v>228</v>
      </c>
      <c r="K125" s="33">
        <v>2946.7</v>
      </c>
      <c r="L125" s="33">
        <v>2946.7</v>
      </c>
      <c r="M125" s="33">
        <v>2946.7</v>
      </c>
    </row>
    <row r="126" spans="1:31" ht="165">
      <c r="A126" s="39">
        <f t="shared" si="33"/>
        <v>116</v>
      </c>
      <c r="B126" s="24" t="s">
        <v>96</v>
      </c>
      <c r="C126" s="24" t="s">
        <v>16</v>
      </c>
      <c r="D126" s="24" t="s">
        <v>34</v>
      </c>
      <c r="E126" s="24" t="s">
        <v>138</v>
      </c>
      <c r="F126" s="24" t="s">
        <v>140</v>
      </c>
      <c r="G126" s="24" t="s">
        <v>97</v>
      </c>
      <c r="H126" s="24" t="s">
        <v>160</v>
      </c>
      <c r="I126" s="24" t="s">
        <v>115</v>
      </c>
      <c r="J126" s="63" t="s">
        <v>243</v>
      </c>
      <c r="K126" s="33">
        <v>87.3</v>
      </c>
      <c r="L126" s="33">
        <v>87.3</v>
      </c>
      <c r="M126" s="33">
        <v>87.3</v>
      </c>
    </row>
    <row r="127" spans="1:31" ht="82.5">
      <c r="A127" s="39">
        <f t="shared" si="33"/>
        <v>117</v>
      </c>
      <c r="B127" s="24" t="s">
        <v>96</v>
      </c>
      <c r="C127" s="24" t="s">
        <v>16</v>
      </c>
      <c r="D127" s="24" t="s">
        <v>34</v>
      </c>
      <c r="E127" s="24" t="s">
        <v>138</v>
      </c>
      <c r="F127" s="24" t="s">
        <v>161</v>
      </c>
      <c r="G127" s="24" t="s">
        <v>24</v>
      </c>
      <c r="H127" s="24" t="s">
        <v>25</v>
      </c>
      <c r="I127" s="24" t="s">
        <v>115</v>
      </c>
      <c r="J127" s="31" t="s">
        <v>230</v>
      </c>
      <c r="K127" s="33">
        <f>K128</f>
        <v>3639.1</v>
      </c>
      <c r="L127" s="33">
        <f>L128</f>
        <v>3639.1</v>
      </c>
      <c r="M127" s="33">
        <f>M128</f>
        <v>3639.1</v>
      </c>
    </row>
    <row r="128" spans="1:31" ht="99">
      <c r="A128" s="39">
        <f t="shared" si="33"/>
        <v>118</v>
      </c>
      <c r="B128" s="24" t="s">
        <v>96</v>
      </c>
      <c r="C128" s="24" t="s">
        <v>16</v>
      </c>
      <c r="D128" s="24" t="s">
        <v>34</v>
      </c>
      <c r="E128" s="24" t="s">
        <v>138</v>
      </c>
      <c r="F128" s="24" t="s">
        <v>161</v>
      </c>
      <c r="G128" s="24" t="s">
        <v>97</v>
      </c>
      <c r="H128" s="24" t="s">
        <v>25</v>
      </c>
      <c r="I128" s="24" t="s">
        <v>115</v>
      </c>
      <c r="J128" s="30" t="s">
        <v>180</v>
      </c>
      <c r="K128" s="33">
        <v>3639.1</v>
      </c>
      <c r="L128" s="33">
        <v>3639.1</v>
      </c>
      <c r="M128" s="33">
        <v>3639.1</v>
      </c>
      <c r="AE128" s="5" t="s">
        <v>2</v>
      </c>
    </row>
    <row r="129" spans="1:30" ht="74.25" customHeight="1">
      <c r="A129" s="39">
        <f t="shared" si="33"/>
        <v>119</v>
      </c>
      <c r="B129" s="24" t="s">
        <v>96</v>
      </c>
      <c r="C129" s="24" t="s">
        <v>16</v>
      </c>
      <c r="D129" s="24" t="s">
        <v>34</v>
      </c>
      <c r="E129" s="24" t="s">
        <v>162</v>
      </c>
      <c r="F129" s="24" t="s">
        <v>173</v>
      </c>
      <c r="G129" s="24" t="s">
        <v>24</v>
      </c>
      <c r="H129" s="24" t="s">
        <v>25</v>
      </c>
      <c r="I129" s="24" t="s">
        <v>115</v>
      </c>
      <c r="J129" s="30" t="s">
        <v>232</v>
      </c>
      <c r="K129" s="33">
        <f>K130</f>
        <v>5710</v>
      </c>
      <c r="L129" s="33">
        <f t="shared" ref="L129:M129" si="41">L130</f>
        <v>3625.4</v>
      </c>
      <c r="M129" s="33">
        <f t="shared" si="41"/>
        <v>3413.8</v>
      </c>
    </row>
    <row r="130" spans="1:30" ht="73.5" customHeight="1">
      <c r="A130" s="39">
        <f t="shared" si="33"/>
        <v>120</v>
      </c>
      <c r="B130" s="24" t="s">
        <v>96</v>
      </c>
      <c r="C130" s="24" t="s">
        <v>16</v>
      </c>
      <c r="D130" s="24" t="s">
        <v>34</v>
      </c>
      <c r="E130" s="24" t="s">
        <v>162</v>
      </c>
      <c r="F130" s="24" t="s">
        <v>173</v>
      </c>
      <c r="G130" s="24" t="s">
        <v>97</v>
      </c>
      <c r="H130" s="24" t="s">
        <v>25</v>
      </c>
      <c r="I130" s="24" t="s">
        <v>115</v>
      </c>
      <c r="J130" s="30" t="s">
        <v>233</v>
      </c>
      <c r="K130" s="33">
        <v>5710</v>
      </c>
      <c r="L130" s="33">
        <v>3625.4</v>
      </c>
      <c r="M130" s="33">
        <v>3413.8</v>
      </c>
    </row>
    <row r="131" spans="1:30" ht="49.5">
      <c r="A131" s="39">
        <f t="shared" si="33"/>
        <v>121</v>
      </c>
      <c r="B131" s="24" t="s">
        <v>96</v>
      </c>
      <c r="C131" s="24" t="s">
        <v>16</v>
      </c>
      <c r="D131" s="24" t="s">
        <v>34</v>
      </c>
      <c r="E131" s="24" t="s">
        <v>162</v>
      </c>
      <c r="F131" s="24" t="s">
        <v>163</v>
      </c>
      <c r="G131" s="24" t="s">
        <v>24</v>
      </c>
      <c r="H131" s="24" t="s">
        <v>25</v>
      </c>
      <c r="I131" s="24" t="s">
        <v>115</v>
      </c>
      <c r="J131" s="30" t="s">
        <v>235</v>
      </c>
      <c r="K131" s="33">
        <f>K132</f>
        <v>2248</v>
      </c>
      <c r="L131" s="33">
        <f>L132</f>
        <v>2332.8000000000002</v>
      </c>
      <c r="M131" s="33">
        <f>M132</f>
        <v>0</v>
      </c>
    </row>
    <row r="132" spans="1:30" ht="66">
      <c r="A132" s="39">
        <f t="shared" si="33"/>
        <v>122</v>
      </c>
      <c r="B132" s="24" t="s">
        <v>96</v>
      </c>
      <c r="C132" s="24" t="s">
        <v>16</v>
      </c>
      <c r="D132" s="24" t="s">
        <v>34</v>
      </c>
      <c r="E132" s="24" t="s">
        <v>162</v>
      </c>
      <c r="F132" s="24" t="s">
        <v>163</v>
      </c>
      <c r="G132" s="24" t="s">
        <v>97</v>
      </c>
      <c r="H132" s="24" t="s">
        <v>25</v>
      </c>
      <c r="I132" s="24" t="s">
        <v>115</v>
      </c>
      <c r="J132" s="30" t="s">
        <v>234</v>
      </c>
      <c r="K132" s="33">
        <v>2248</v>
      </c>
      <c r="L132" s="33">
        <v>2332.8000000000002</v>
      </c>
      <c r="M132" s="33">
        <v>0</v>
      </c>
      <c r="AD132" s="5" t="s">
        <v>2</v>
      </c>
    </row>
    <row r="133" spans="1:30" ht="66">
      <c r="A133" s="39">
        <f t="shared" si="33"/>
        <v>123</v>
      </c>
      <c r="B133" s="24" t="s">
        <v>96</v>
      </c>
      <c r="C133" s="24" t="s">
        <v>16</v>
      </c>
      <c r="D133" s="24" t="s">
        <v>34</v>
      </c>
      <c r="E133" s="24" t="s">
        <v>162</v>
      </c>
      <c r="F133" s="24" t="s">
        <v>79</v>
      </c>
      <c r="G133" s="24" t="s">
        <v>24</v>
      </c>
      <c r="H133" s="24" t="s">
        <v>25</v>
      </c>
      <c r="I133" s="24" t="s">
        <v>115</v>
      </c>
      <c r="J133" s="30" t="s">
        <v>237</v>
      </c>
      <c r="K133" s="33">
        <f>K134</f>
        <v>138.19999999999999</v>
      </c>
      <c r="L133" s="33">
        <f>L134</f>
        <v>5.5</v>
      </c>
      <c r="M133" s="33">
        <f>M134</f>
        <v>0</v>
      </c>
    </row>
    <row r="134" spans="1:30" ht="76.5" customHeight="1">
      <c r="A134" s="39">
        <f t="shared" si="33"/>
        <v>124</v>
      </c>
      <c r="B134" s="24" t="s">
        <v>96</v>
      </c>
      <c r="C134" s="24" t="s">
        <v>16</v>
      </c>
      <c r="D134" s="24" t="s">
        <v>34</v>
      </c>
      <c r="E134" s="24" t="s">
        <v>162</v>
      </c>
      <c r="F134" s="24" t="s">
        <v>79</v>
      </c>
      <c r="G134" s="24" t="s">
        <v>97</v>
      </c>
      <c r="H134" s="24" t="s">
        <v>25</v>
      </c>
      <c r="I134" s="24" t="s">
        <v>115</v>
      </c>
      <c r="J134" s="30" t="s">
        <v>183</v>
      </c>
      <c r="K134" s="33">
        <v>138.19999999999999</v>
      </c>
      <c r="L134" s="33">
        <v>5.5</v>
      </c>
      <c r="M134" s="33">
        <v>0</v>
      </c>
    </row>
    <row r="135" spans="1:30" ht="76.5" customHeight="1">
      <c r="A135" s="39">
        <f t="shared" si="33"/>
        <v>125</v>
      </c>
      <c r="B135" s="24" t="s">
        <v>23</v>
      </c>
      <c r="C135" s="24" t="s">
        <v>16</v>
      </c>
      <c r="D135" s="24" t="s">
        <v>244</v>
      </c>
      <c r="E135" s="24" t="s">
        <v>24</v>
      </c>
      <c r="F135" s="24" t="s">
        <v>23</v>
      </c>
      <c r="G135" s="24" t="s">
        <v>24</v>
      </c>
      <c r="H135" s="24" t="s">
        <v>25</v>
      </c>
      <c r="I135" s="24" t="s">
        <v>23</v>
      </c>
      <c r="J135" s="38" t="s">
        <v>245</v>
      </c>
      <c r="K135" s="33">
        <f>K136</f>
        <v>50</v>
      </c>
      <c r="L135" s="33">
        <v>0</v>
      </c>
      <c r="M135" s="33">
        <v>0</v>
      </c>
    </row>
    <row r="136" spans="1:30" ht="109.5" customHeight="1">
      <c r="A136" s="39">
        <f t="shared" si="33"/>
        <v>126</v>
      </c>
      <c r="B136" s="24" t="s">
        <v>23</v>
      </c>
      <c r="C136" s="24" t="s">
        <v>16</v>
      </c>
      <c r="D136" s="24" t="s">
        <v>244</v>
      </c>
      <c r="E136" s="24" t="s">
        <v>24</v>
      </c>
      <c r="F136" s="24" t="s">
        <v>23</v>
      </c>
      <c r="G136" s="24" t="s">
        <v>24</v>
      </c>
      <c r="H136" s="24" t="s">
        <v>25</v>
      </c>
      <c r="I136" s="24" t="s">
        <v>115</v>
      </c>
      <c r="J136" s="34" t="s">
        <v>246</v>
      </c>
      <c r="K136" s="33">
        <f>K137</f>
        <v>50</v>
      </c>
      <c r="L136" s="33">
        <v>0</v>
      </c>
      <c r="M136" s="33">
        <v>0</v>
      </c>
    </row>
    <row r="137" spans="1:30" ht="102.75" customHeight="1">
      <c r="A137" s="39">
        <f t="shared" si="33"/>
        <v>127</v>
      </c>
      <c r="B137" s="24" t="s">
        <v>23</v>
      </c>
      <c r="C137" s="24" t="s">
        <v>16</v>
      </c>
      <c r="D137" s="24" t="s">
        <v>244</v>
      </c>
      <c r="E137" s="24" t="s">
        <v>24</v>
      </c>
      <c r="F137" s="24" t="s">
        <v>23</v>
      </c>
      <c r="G137" s="24" t="s">
        <v>97</v>
      </c>
      <c r="H137" s="24" t="s">
        <v>25</v>
      </c>
      <c r="I137" s="24" t="s">
        <v>115</v>
      </c>
      <c r="J137" s="34" t="s">
        <v>255</v>
      </c>
      <c r="K137" s="33">
        <f>K138+K140</f>
        <v>50</v>
      </c>
      <c r="L137" s="33">
        <v>0</v>
      </c>
      <c r="M137" s="33">
        <v>0</v>
      </c>
    </row>
    <row r="138" spans="1:30" ht="81.75" customHeight="1">
      <c r="A138" s="39">
        <f t="shared" si="33"/>
        <v>128</v>
      </c>
      <c r="B138" s="24" t="s">
        <v>23</v>
      </c>
      <c r="C138" s="24" t="s">
        <v>16</v>
      </c>
      <c r="D138" s="24" t="s">
        <v>244</v>
      </c>
      <c r="E138" s="24" t="s">
        <v>71</v>
      </c>
      <c r="F138" s="24" t="s">
        <v>23</v>
      </c>
      <c r="G138" s="24" t="s">
        <v>97</v>
      </c>
      <c r="H138" s="24" t="s">
        <v>25</v>
      </c>
      <c r="I138" s="24" t="s">
        <v>115</v>
      </c>
      <c r="J138" s="34" t="s">
        <v>247</v>
      </c>
      <c r="K138" s="33">
        <f>K139</f>
        <v>20</v>
      </c>
      <c r="L138" s="33">
        <v>0</v>
      </c>
      <c r="M138" s="33">
        <v>0</v>
      </c>
    </row>
    <row r="139" spans="1:30" ht="49.5" customHeight="1">
      <c r="A139" s="39">
        <f t="shared" si="33"/>
        <v>129</v>
      </c>
      <c r="B139" s="24" t="s">
        <v>23</v>
      </c>
      <c r="C139" s="24" t="s">
        <v>16</v>
      </c>
      <c r="D139" s="24" t="s">
        <v>244</v>
      </c>
      <c r="E139" s="24" t="s">
        <v>71</v>
      </c>
      <c r="F139" s="24" t="s">
        <v>32</v>
      </c>
      <c r="G139" s="24" t="s">
        <v>97</v>
      </c>
      <c r="H139" s="24" t="s">
        <v>25</v>
      </c>
      <c r="I139" s="24" t="s">
        <v>115</v>
      </c>
      <c r="J139" s="30" t="s">
        <v>248</v>
      </c>
      <c r="K139" s="33">
        <v>20</v>
      </c>
      <c r="L139" s="33">
        <v>0</v>
      </c>
      <c r="M139" s="33">
        <v>0</v>
      </c>
    </row>
    <row r="140" spans="1:30" ht="40.5" customHeight="1">
      <c r="A140" s="39">
        <f t="shared" si="33"/>
        <v>130</v>
      </c>
      <c r="B140" s="24" t="s">
        <v>23</v>
      </c>
      <c r="C140" s="24" t="s">
        <v>16</v>
      </c>
      <c r="D140" s="24" t="s">
        <v>244</v>
      </c>
      <c r="E140" s="24" t="s">
        <v>71</v>
      </c>
      <c r="F140" s="24" t="s">
        <v>37</v>
      </c>
      <c r="G140" s="24" t="s">
        <v>97</v>
      </c>
      <c r="H140" s="24" t="s">
        <v>25</v>
      </c>
      <c r="I140" s="24" t="s">
        <v>115</v>
      </c>
      <c r="J140" s="30" t="s">
        <v>249</v>
      </c>
      <c r="K140" s="33">
        <v>30</v>
      </c>
      <c r="L140" s="33">
        <v>0</v>
      </c>
      <c r="M140" s="33"/>
    </row>
    <row r="141" spans="1:30" ht="54" customHeight="1">
      <c r="A141" s="39">
        <f t="shared" si="33"/>
        <v>131</v>
      </c>
      <c r="B141" s="24" t="s">
        <v>23</v>
      </c>
      <c r="C141" s="24" t="s">
        <v>16</v>
      </c>
      <c r="D141" s="24" t="s">
        <v>123</v>
      </c>
      <c r="E141" s="24" t="s">
        <v>24</v>
      </c>
      <c r="F141" s="24" t="s">
        <v>23</v>
      </c>
      <c r="G141" s="24" t="s">
        <v>24</v>
      </c>
      <c r="H141" s="24" t="s">
        <v>25</v>
      </c>
      <c r="I141" s="24" t="s">
        <v>23</v>
      </c>
      <c r="J141" s="34" t="s">
        <v>167</v>
      </c>
      <c r="K141" s="33">
        <f>K142</f>
        <v>-50.000000000000007</v>
      </c>
      <c r="L141" s="33">
        <f>L142</f>
        <v>0</v>
      </c>
      <c r="M141" s="33">
        <f>M142</f>
        <v>0</v>
      </c>
    </row>
    <row r="142" spans="1:30" ht="59.25" customHeight="1">
      <c r="A142" s="39">
        <f t="shared" si="33"/>
        <v>132</v>
      </c>
      <c r="B142" s="24" t="s">
        <v>96</v>
      </c>
      <c r="C142" s="24" t="s">
        <v>16</v>
      </c>
      <c r="D142" s="24" t="s">
        <v>123</v>
      </c>
      <c r="E142" s="24" t="s">
        <v>24</v>
      </c>
      <c r="F142" s="24" t="s">
        <v>23</v>
      </c>
      <c r="G142" s="24" t="s">
        <v>97</v>
      </c>
      <c r="H142" s="24" t="s">
        <v>25</v>
      </c>
      <c r="I142" s="24" t="s">
        <v>115</v>
      </c>
      <c r="J142" s="34" t="s">
        <v>256</v>
      </c>
      <c r="K142" s="33">
        <f>K144+K146+K143+K145</f>
        <v>-50.000000000000007</v>
      </c>
      <c r="L142" s="33">
        <v>0</v>
      </c>
      <c r="M142" s="33">
        <v>0</v>
      </c>
    </row>
    <row r="143" spans="1:30" ht="90.75" customHeight="1">
      <c r="A143" s="39">
        <f t="shared" si="33"/>
        <v>133</v>
      </c>
      <c r="B143" s="24" t="s">
        <v>96</v>
      </c>
      <c r="C143" s="24" t="s">
        <v>16</v>
      </c>
      <c r="D143" s="24" t="s">
        <v>123</v>
      </c>
      <c r="E143" s="24" t="s">
        <v>127</v>
      </c>
      <c r="F143" s="24" t="s">
        <v>128</v>
      </c>
      <c r="G143" s="24" t="s">
        <v>97</v>
      </c>
      <c r="H143" s="24" t="s">
        <v>25</v>
      </c>
      <c r="I143" s="24" t="s">
        <v>115</v>
      </c>
      <c r="J143" s="34" t="s">
        <v>257</v>
      </c>
      <c r="K143" s="33">
        <v>-0.1</v>
      </c>
      <c r="L143" s="33">
        <v>0</v>
      </c>
      <c r="M143" s="33">
        <v>0</v>
      </c>
    </row>
    <row r="144" spans="1:30" ht="82.5">
      <c r="A144" s="39">
        <f t="shared" ref="A144:A146" si="42">A143+1</f>
        <v>134</v>
      </c>
      <c r="B144" s="24" t="s">
        <v>96</v>
      </c>
      <c r="C144" s="24" t="s">
        <v>16</v>
      </c>
      <c r="D144" s="24" t="s">
        <v>123</v>
      </c>
      <c r="E144" s="24" t="s">
        <v>162</v>
      </c>
      <c r="F144" s="24" t="s">
        <v>163</v>
      </c>
      <c r="G144" s="24" t="s">
        <v>97</v>
      </c>
      <c r="H144" s="24" t="s">
        <v>25</v>
      </c>
      <c r="I144" s="24" t="s">
        <v>115</v>
      </c>
      <c r="J144" s="34" t="s">
        <v>258</v>
      </c>
      <c r="K144" s="33">
        <v>-0.1</v>
      </c>
      <c r="L144" s="33">
        <v>0</v>
      </c>
      <c r="M144" s="33">
        <v>0</v>
      </c>
    </row>
    <row r="145" spans="1:32" ht="99">
      <c r="A145" s="39">
        <f t="shared" si="42"/>
        <v>135</v>
      </c>
      <c r="B145" s="24" t="s">
        <v>96</v>
      </c>
      <c r="C145" s="24" t="s">
        <v>16</v>
      </c>
      <c r="D145" s="24" t="s">
        <v>123</v>
      </c>
      <c r="E145" s="24" t="s">
        <v>164</v>
      </c>
      <c r="F145" s="24" t="s">
        <v>165</v>
      </c>
      <c r="G145" s="24" t="s">
        <v>97</v>
      </c>
      <c r="H145" s="24" t="s">
        <v>25</v>
      </c>
      <c r="I145" s="24" t="s">
        <v>115</v>
      </c>
      <c r="J145" s="34" t="s">
        <v>259</v>
      </c>
      <c r="K145" s="33">
        <v>-0.1</v>
      </c>
      <c r="L145" s="33">
        <v>0</v>
      </c>
      <c r="M145" s="33">
        <v>0</v>
      </c>
      <c r="AF145" s="5" t="s">
        <v>2</v>
      </c>
    </row>
    <row r="146" spans="1:32" ht="66">
      <c r="A146" s="39">
        <f t="shared" si="42"/>
        <v>136</v>
      </c>
      <c r="B146" s="24" t="s">
        <v>96</v>
      </c>
      <c r="C146" s="24" t="s">
        <v>16</v>
      </c>
      <c r="D146" s="24" t="s">
        <v>123</v>
      </c>
      <c r="E146" s="24" t="s">
        <v>166</v>
      </c>
      <c r="F146" s="24" t="s">
        <v>32</v>
      </c>
      <c r="G146" s="24" t="s">
        <v>97</v>
      </c>
      <c r="H146" s="24" t="s">
        <v>25</v>
      </c>
      <c r="I146" s="24" t="s">
        <v>115</v>
      </c>
      <c r="J146" s="34" t="s">
        <v>260</v>
      </c>
      <c r="K146" s="33">
        <v>-49.7</v>
      </c>
      <c r="L146" s="33">
        <v>0</v>
      </c>
      <c r="M146" s="33">
        <v>0</v>
      </c>
    </row>
    <row r="147" spans="1:32">
      <c r="A147" s="75" t="s">
        <v>168</v>
      </c>
      <c r="B147" s="76"/>
      <c r="C147" s="76"/>
      <c r="D147" s="76"/>
      <c r="E147" s="76"/>
      <c r="F147" s="76"/>
      <c r="G147" s="76"/>
      <c r="H147" s="76"/>
      <c r="I147" s="76"/>
      <c r="J147" s="76"/>
      <c r="K147" s="33">
        <f>K86+K11</f>
        <v>1568666.1</v>
      </c>
      <c r="L147" s="33">
        <f>L86+L11</f>
        <v>1427719.7000000002</v>
      </c>
      <c r="M147" s="33">
        <f>M86+M11</f>
        <v>1429072.7999999998</v>
      </c>
    </row>
    <row r="148" spans="1:32">
      <c r="J148" s="26"/>
      <c r="K148" s="7"/>
      <c r="L148" s="7"/>
      <c r="M148" s="7"/>
    </row>
    <row r="149" spans="1:32">
      <c r="J149" s="26"/>
      <c r="K149" s="7"/>
      <c r="L149" s="7"/>
      <c r="M149" s="7"/>
    </row>
    <row r="150" spans="1:32">
      <c r="J150" s="26"/>
      <c r="K150" s="7"/>
      <c r="L150" s="7"/>
      <c r="M150" s="7"/>
    </row>
    <row r="151" spans="1:32">
      <c r="J151" s="26"/>
      <c r="K151" s="7"/>
      <c r="L151" s="7"/>
      <c r="M151" s="7"/>
    </row>
    <row r="152" spans="1:32">
      <c r="J152" s="26"/>
      <c r="K152" s="7"/>
      <c r="L152" s="7"/>
      <c r="M152" s="7"/>
    </row>
    <row r="153" spans="1:32">
      <c r="J153" s="26"/>
      <c r="K153" s="7"/>
      <c r="L153" s="7"/>
      <c r="M153" s="7"/>
    </row>
    <row r="154" spans="1:32">
      <c r="J154" s="26"/>
      <c r="K154" s="7"/>
      <c r="L154" s="7"/>
      <c r="M154" s="7"/>
    </row>
    <row r="155" spans="1:32">
      <c r="J155" s="26"/>
      <c r="K155" s="7"/>
      <c r="L155" s="7"/>
      <c r="M155" s="7"/>
    </row>
    <row r="156" spans="1:32">
      <c r="J156" s="26"/>
      <c r="K156" s="7"/>
      <c r="L156" s="7"/>
      <c r="M156" s="7"/>
    </row>
    <row r="157" spans="1:32">
      <c r="J157" s="26"/>
      <c r="K157" s="7"/>
      <c r="L157" s="7"/>
      <c r="M157" s="7"/>
    </row>
    <row r="158" spans="1:32">
      <c r="J158" s="26"/>
      <c r="K158" s="7"/>
      <c r="L158" s="7"/>
      <c r="M158" s="7"/>
    </row>
    <row r="159" spans="1:32">
      <c r="J159" s="26"/>
      <c r="K159" s="7"/>
      <c r="L159" s="7"/>
      <c r="M159" s="7"/>
    </row>
    <row r="160" spans="1:32">
      <c r="J160" s="26"/>
      <c r="K160" s="7"/>
      <c r="L160" s="7"/>
      <c r="M160" s="7"/>
    </row>
    <row r="161" spans="10:13">
      <c r="J161" s="26"/>
      <c r="K161" s="7"/>
      <c r="L161" s="7"/>
      <c r="M161" s="7"/>
    </row>
    <row r="162" spans="10:13">
      <c r="J162" s="26"/>
      <c r="K162" s="7"/>
      <c r="L162" s="7"/>
      <c r="M162" s="7"/>
    </row>
    <row r="163" spans="10:13">
      <c r="J163" s="26"/>
      <c r="K163" s="7"/>
      <c r="L163" s="7"/>
      <c r="M163" s="7"/>
    </row>
    <row r="164" spans="10:13">
      <c r="J164" s="26"/>
      <c r="K164" s="7"/>
      <c r="L164" s="7"/>
      <c r="M164" s="7"/>
    </row>
    <row r="165" spans="10:13">
      <c r="J165" s="26"/>
      <c r="K165" s="7"/>
      <c r="L165" s="7"/>
      <c r="M165" s="7"/>
    </row>
    <row r="166" spans="10:13">
      <c r="J166" s="26"/>
      <c r="K166" s="7"/>
      <c r="L166" s="7"/>
      <c r="M166" s="7"/>
    </row>
    <row r="167" spans="10:13">
      <c r="J167" s="26"/>
      <c r="K167" s="7"/>
      <c r="L167" s="7"/>
      <c r="M167" s="7"/>
    </row>
    <row r="168" spans="10:13">
      <c r="J168" s="26"/>
      <c r="K168" s="7"/>
      <c r="L168" s="7"/>
      <c r="M168" s="7"/>
    </row>
    <row r="169" spans="10:13">
      <c r="J169" s="26"/>
      <c r="K169" s="7"/>
      <c r="L169" s="7"/>
      <c r="M169" s="7"/>
    </row>
    <row r="170" spans="10:13">
      <c r="J170" s="26"/>
      <c r="K170" s="7"/>
      <c r="L170" s="7"/>
      <c r="M170" s="7"/>
    </row>
    <row r="171" spans="10:13">
      <c r="J171" s="26"/>
      <c r="K171" s="7"/>
      <c r="L171" s="7"/>
      <c r="M171" s="7"/>
    </row>
    <row r="172" spans="10:13">
      <c r="J172" s="26"/>
      <c r="K172" s="7"/>
      <c r="L172" s="7"/>
      <c r="M172" s="7"/>
    </row>
    <row r="173" spans="10:13">
      <c r="J173" s="26"/>
      <c r="K173" s="7"/>
      <c r="L173" s="7"/>
      <c r="M173" s="7"/>
    </row>
    <row r="174" spans="10:13">
      <c r="J174" s="26"/>
      <c r="K174" s="7"/>
      <c r="L174" s="7"/>
      <c r="M174" s="7"/>
    </row>
    <row r="175" spans="10:13">
      <c r="J175" s="26"/>
      <c r="K175" s="7"/>
      <c r="L175" s="7"/>
      <c r="M175" s="7"/>
    </row>
    <row r="176" spans="10:13">
      <c r="J176" s="26"/>
      <c r="K176" s="7"/>
      <c r="L176" s="7"/>
      <c r="M176" s="7"/>
    </row>
    <row r="177" spans="10:13">
      <c r="J177" s="26"/>
      <c r="K177" s="7"/>
      <c r="L177" s="7"/>
      <c r="M177" s="7"/>
    </row>
    <row r="178" spans="10:13">
      <c r="J178" s="26"/>
      <c r="K178" s="7"/>
      <c r="L178" s="7"/>
      <c r="M178" s="7"/>
    </row>
    <row r="179" spans="10:13">
      <c r="J179" s="26"/>
      <c r="K179" s="7"/>
      <c r="L179" s="7"/>
      <c r="M179" s="7"/>
    </row>
    <row r="180" spans="10:13">
      <c r="J180" s="26"/>
      <c r="K180" s="7"/>
      <c r="L180" s="7"/>
      <c r="M180" s="7"/>
    </row>
    <row r="181" spans="10:13">
      <c r="J181" s="26"/>
      <c r="K181" s="7"/>
      <c r="L181" s="7"/>
      <c r="M181" s="7"/>
    </row>
    <row r="182" spans="10:13">
      <c r="J182" s="26"/>
      <c r="K182" s="7"/>
      <c r="L182" s="7"/>
      <c r="M182" s="7"/>
    </row>
    <row r="183" spans="10:13">
      <c r="J183" s="26"/>
      <c r="K183" s="7"/>
      <c r="L183" s="7"/>
      <c r="M183" s="7"/>
    </row>
    <row r="184" spans="10:13">
      <c r="J184" s="26"/>
      <c r="K184" s="7"/>
      <c r="L184" s="7"/>
      <c r="M184" s="7"/>
    </row>
    <row r="185" spans="10:13">
      <c r="J185" s="26"/>
      <c r="K185" s="7"/>
      <c r="L185" s="7"/>
      <c r="M185" s="7"/>
    </row>
    <row r="186" spans="10:13">
      <c r="J186" s="26"/>
      <c r="K186" s="7"/>
      <c r="L186" s="7"/>
      <c r="M186" s="7"/>
    </row>
    <row r="187" spans="10:13">
      <c r="J187" s="26"/>
      <c r="K187" s="7"/>
      <c r="L187" s="7"/>
      <c r="M187" s="7"/>
    </row>
    <row r="188" spans="10:13">
      <c r="J188" s="26"/>
      <c r="K188" s="7"/>
      <c r="L188" s="7"/>
      <c r="M188" s="7"/>
    </row>
    <row r="189" spans="10:13">
      <c r="J189" s="26"/>
      <c r="K189" s="7"/>
      <c r="L189" s="7"/>
      <c r="M189" s="7"/>
    </row>
    <row r="190" spans="10:13">
      <c r="J190" s="26"/>
      <c r="K190" s="7"/>
      <c r="L190" s="7"/>
      <c r="M190" s="7"/>
    </row>
    <row r="191" spans="10:13">
      <c r="J191" s="26"/>
      <c r="K191" s="7"/>
      <c r="L191" s="7"/>
      <c r="M191" s="7"/>
    </row>
    <row r="192" spans="10:13">
      <c r="J192" s="26"/>
      <c r="K192" s="7"/>
      <c r="L192" s="7"/>
      <c r="M192" s="7"/>
    </row>
    <row r="193" spans="10:13">
      <c r="J193" s="26"/>
      <c r="K193" s="7"/>
      <c r="L193" s="7"/>
      <c r="M193" s="7"/>
    </row>
    <row r="194" spans="10:13">
      <c r="J194" s="26"/>
      <c r="K194" s="7"/>
      <c r="L194" s="7"/>
      <c r="M194" s="7"/>
    </row>
    <row r="195" spans="10:13">
      <c r="J195" s="26"/>
      <c r="K195" s="7"/>
      <c r="L195" s="7"/>
      <c r="M195" s="7"/>
    </row>
    <row r="196" spans="10:13">
      <c r="J196" s="26"/>
      <c r="K196" s="7"/>
      <c r="L196" s="7"/>
      <c r="M196" s="7"/>
    </row>
    <row r="197" spans="10:13">
      <c r="J197" s="26"/>
      <c r="K197" s="7"/>
      <c r="L197" s="7"/>
      <c r="M197" s="7"/>
    </row>
    <row r="198" spans="10:13">
      <c r="J198" s="26"/>
      <c r="K198" s="7"/>
      <c r="L198" s="7"/>
      <c r="M198" s="7"/>
    </row>
    <row r="199" spans="10:13">
      <c r="J199" s="26"/>
      <c r="K199" s="7"/>
      <c r="L199" s="7"/>
      <c r="M199" s="7"/>
    </row>
    <row r="200" spans="10:13">
      <c r="J200" s="26"/>
      <c r="K200" s="7"/>
      <c r="L200" s="7"/>
      <c r="M200" s="7"/>
    </row>
    <row r="201" spans="10:13">
      <c r="J201" s="26"/>
      <c r="K201" s="7"/>
      <c r="L201" s="7"/>
      <c r="M201" s="7"/>
    </row>
    <row r="202" spans="10:13">
      <c r="J202" s="26"/>
      <c r="K202" s="7"/>
      <c r="L202" s="7"/>
      <c r="M202" s="7"/>
    </row>
    <row r="203" spans="10:13">
      <c r="J203" s="26"/>
      <c r="K203" s="7"/>
      <c r="L203" s="7"/>
      <c r="M203" s="7"/>
    </row>
    <row r="204" spans="10:13">
      <c r="J204" s="26"/>
      <c r="K204" s="7"/>
      <c r="L204" s="7"/>
      <c r="M204" s="7"/>
    </row>
    <row r="205" spans="10:13">
      <c r="J205" s="26"/>
      <c r="K205" s="7"/>
      <c r="L205" s="7"/>
      <c r="M205" s="7"/>
    </row>
    <row r="206" spans="10:13">
      <c r="J206" s="26"/>
      <c r="K206" s="7"/>
      <c r="L206" s="7"/>
      <c r="M206" s="7"/>
    </row>
    <row r="207" spans="10:13">
      <c r="J207" s="26"/>
      <c r="K207" s="7"/>
      <c r="L207" s="7"/>
      <c r="M207" s="7"/>
    </row>
    <row r="208" spans="10:13">
      <c r="J208" s="26"/>
      <c r="K208" s="7"/>
      <c r="L208" s="7"/>
      <c r="M208" s="7"/>
    </row>
    <row r="209" spans="10:13">
      <c r="J209" s="26"/>
      <c r="K209" s="7"/>
      <c r="L209" s="7"/>
      <c r="M209" s="7"/>
    </row>
    <row r="210" spans="10:13">
      <c r="J210" s="26"/>
      <c r="K210" s="7"/>
      <c r="L210" s="7"/>
      <c r="M210" s="7"/>
    </row>
    <row r="211" spans="10:13">
      <c r="J211" s="26"/>
      <c r="K211" s="7"/>
      <c r="L211" s="7"/>
      <c r="M211" s="7"/>
    </row>
    <row r="212" spans="10:13">
      <c r="J212" s="26"/>
      <c r="K212" s="7"/>
      <c r="L212" s="7"/>
      <c r="M212" s="7"/>
    </row>
    <row r="213" spans="10:13">
      <c r="J213" s="26"/>
      <c r="K213" s="7"/>
      <c r="L213" s="7"/>
      <c r="M213" s="7"/>
    </row>
    <row r="214" spans="10:13">
      <c r="J214" s="26"/>
      <c r="K214" s="7"/>
      <c r="L214" s="7"/>
      <c r="M214" s="7"/>
    </row>
    <row r="215" spans="10:13">
      <c r="J215" s="26"/>
      <c r="K215" s="7"/>
      <c r="L215" s="7"/>
      <c r="M215" s="7"/>
    </row>
    <row r="216" spans="10:13">
      <c r="J216" s="26"/>
      <c r="K216" s="7"/>
      <c r="L216" s="7"/>
      <c r="M216" s="7"/>
    </row>
    <row r="217" spans="10:13">
      <c r="J217" s="26"/>
      <c r="K217" s="7"/>
      <c r="L217" s="7"/>
      <c r="M217" s="7"/>
    </row>
    <row r="218" spans="10:13">
      <c r="J218" s="26"/>
      <c r="K218" s="7"/>
      <c r="L218" s="7"/>
      <c r="M218" s="7"/>
    </row>
    <row r="219" spans="10:13">
      <c r="J219" s="26"/>
      <c r="K219" s="7"/>
      <c r="L219" s="7"/>
      <c r="M219" s="7"/>
    </row>
    <row r="220" spans="10:13">
      <c r="J220" s="26"/>
      <c r="K220" s="7"/>
      <c r="L220" s="7"/>
      <c r="M220" s="7"/>
    </row>
    <row r="221" spans="10:13">
      <c r="J221" s="26"/>
      <c r="K221" s="7"/>
      <c r="L221" s="7"/>
      <c r="M221" s="7"/>
    </row>
    <row r="222" spans="10:13">
      <c r="J222" s="26"/>
      <c r="K222" s="7"/>
      <c r="L222" s="7"/>
      <c r="M222" s="7"/>
    </row>
    <row r="223" spans="10:13">
      <c r="J223" s="26"/>
      <c r="K223" s="7"/>
      <c r="L223" s="7"/>
      <c r="M223" s="7"/>
    </row>
    <row r="224" spans="10:13">
      <c r="J224" s="26"/>
      <c r="K224" s="7"/>
      <c r="L224" s="7"/>
      <c r="M224" s="7"/>
    </row>
    <row r="225" spans="10:13">
      <c r="J225" s="26"/>
      <c r="K225" s="7"/>
      <c r="L225" s="7"/>
      <c r="M225" s="7"/>
    </row>
    <row r="226" spans="10:13">
      <c r="J226" s="26"/>
      <c r="K226" s="7"/>
      <c r="L226" s="7"/>
      <c r="M226" s="7"/>
    </row>
    <row r="227" spans="10:13">
      <c r="J227" s="26"/>
      <c r="K227" s="7"/>
      <c r="L227" s="7"/>
      <c r="M227" s="7"/>
    </row>
    <row r="228" spans="10:13">
      <c r="J228" s="26"/>
      <c r="K228" s="7"/>
      <c r="L228" s="7"/>
      <c r="M228" s="7"/>
    </row>
    <row r="229" spans="10:13">
      <c r="J229" s="26"/>
      <c r="K229" s="7"/>
      <c r="L229" s="7"/>
      <c r="M229" s="7"/>
    </row>
    <row r="230" spans="10:13">
      <c r="J230" s="26"/>
      <c r="K230" s="7"/>
      <c r="L230" s="7"/>
      <c r="M230" s="7"/>
    </row>
    <row r="231" spans="10:13">
      <c r="J231" s="26"/>
      <c r="K231" s="7"/>
      <c r="L231" s="7"/>
      <c r="M231" s="7"/>
    </row>
    <row r="232" spans="10:13">
      <c r="J232" s="26"/>
      <c r="K232" s="7"/>
      <c r="L232" s="7"/>
      <c r="M232" s="7"/>
    </row>
    <row r="233" spans="10:13">
      <c r="J233" s="26"/>
      <c r="K233" s="7"/>
      <c r="L233" s="7"/>
      <c r="M233" s="7"/>
    </row>
    <row r="234" spans="10:13">
      <c r="J234" s="26"/>
      <c r="K234" s="7"/>
      <c r="L234" s="7"/>
      <c r="M234" s="7"/>
    </row>
    <row r="235" spans="10:13">
      <c r="J235" s="26"/>
      <c r="K235" s="7"/>
      <c r="L235" s="7"/>
      <c r="M235" s="7"/>
    </row>
    <row r="236" spans="10:13">
      <c r="J236" s="26"/>
      <c r="K236" s="7"/>
      <c r="L236" s="7"/>
      <c r="M236" s="7"/>
    </row>
    <row r="237" spans="10:13">
      <c r="J237" s="26"/>
      <c r="K237" s="7"/>
      <c r="L237" s="7"/>
      <c r="M237" s="7"/>
    </row>
    <row r="238" spans="10:13">
      <c r="J238" s="26"/>
      <c r="K238" s="7"/>
      <c r="L238" s="7"/>
      <c r="M238" s="7"/>
    </row>
    <row r="239" spans="10:13">
      <c r="J239" s="26"/>
      <c r="K239" s="7"/>
      <c r="L239" s="7"/>
      <c r="M239" s="7"/>
    </row>
    <row r="240" spans="10:13">
      <c r="J240" s="26"/>
      <c r="K240" s="7"/>
      <c r="L240" s="7"/>
      <c r="M240" s="7"/>
    </row>
    <row r="241" spans="10:13">
      <c r="J241" s="26"/>
      <c r="K241" s="7"/>
      <c r="L241" s="7"/>
      <c r="M241" s="7"/>
    </row>
    <row r="242" spans="10:13">
      <c r="J242" s="26"/>
      <c r="K242" s="7"/>
      <c r="L242" s="7"/>
      <c r="M242" s="7"/>
    </row>
    <row r="243" spans="10:13">
      <c r="J243" s="26"/>
      <c r="K243" s="7"/>
      <c r="L243" s="7"/>
      <c r="M243" s="7"/>
    </row>
    <row r="244" spans="10:13">
      <c r="J244" s="26"/>
      <c r="K244" s="7"/>
      <c r="L244" s="7"/>
      <c r="M244" s="7"/>
    </row>
    <row r="245" spans="10:13">
      <c r="J245" s="26"/>
      <c r="K245" s="7"/>
      <c r="L245" s="7"/>
      <c r="M245" s="7"/>
    </row>
    <row r="246" spans="10:13">
      <c r="J246" s="26"/>
      <c r="K246" s="7"/>
      <c r="L246" s="7"/>
      <c r="M246" s="7"/>
    </row>
    <row r="247" spans="10:13">
      <c r="J247" s="26"/>
      <c r="K247" s="7"/>
      <c r="L247" s="7"/>
      <c r="M247" s="7"/>
    </row>
    <row r="248" spans="10:13">
      <c r="J248" s="26"/>
      <c r="K248" s="7"/>
      <c r="L248" s="7"/>
      <c r="M248" s="7"/>
    </row>
    <row r="249" spans="10:13">
      <c r="J249" s="26"/>
      <c r="K249" s="7"/>
      <c r="L249" s="7"/>
      <c r="M249" s="7"/>
    </row>
    <row r="250" spans="10:13">
      <c r="J250" s="26"/>
      <c r="K250" s="7"/>
      <c r="L250" s="7"/>
      <c r="M250" s="7"/>
    </row>
    <row r="251" spans="10:13">
      <c r="J251" s="26"/>
      <c r="K251" s="7"/>
      <c r="L251" s="7"/>
      <c r="M251" s="7"/>
    </row>
    <row r="252" spans="10:13">
      <c r="J252" s="26"/>
      <c r="K252" s="7"/>
      <c r="L252" s="7"/>
      <c r="M252" s="7"/>
    </row>
    <row r="253" spans="10:13">
      <c r="J253" s="26"/>
      <c r="K253" s="7"/>
      <c r="L253" s="7"/>
      <c r="M253" s="7"/>
    </row>
    <row r="254" spans="10:13">
      <c r="J254" s="26"/>
      <c r="K254" s="7"/>
      <c r="L254" s="7"/>
      <c r="M254" s="7"/>
    </row>
    <row r="255" spans="10:13">
      <c r="J255" s="26"/>
      <c r="K255" s="7"/>
      <c r="L255" s="7"/>
      <c r="M255" s="7"/>
    </row>
    <row r="256" spans="10:13">
      <c r="J256" s="26"/>
      <c r="K256" s="7"/>
      <c r="L256" s="7"/>
      <c r="M256" s="7"/>
    </row>
    <row r="257" spans="10:13">
      <c r="J257" s="26"/>
      <c r="K257" s="7"/>
      <c r="L257" s="7"/>
      <c r="M257" s="7"/>
    </row>
    <row r="258" spans="10:13">
      <c r="J258" s="26"/>
      <c r="K258" s="7"/>
      <c r="L258" s="7"/>
      <c r="M258" s="7"/>
    </row>
    <row r="259" spans="10:13">
      <c r="J259" s="26"/>
      <c r="K259" s="7"/>
      <c r="L259" s="7"/>
      <c r="M259" s="7"/>
    </row>
    <row r="260" spans="10:13">
      <c r="J260" s="26"/>
      <c r="K260" s="7"/>
      <c r="L260" s="7"/>
      <c r="M260" s="7"/>
    </row>
    <row r="261" spans="10:13">
      <c r="J261" s="26"/>
      <c r="K261" s="7"/>
      <c r="L261" s="7"/>
      <c r="M261" s="7"/>
    </row>
    <row r="262" spans="10:13">
      <c r="J262" s="26"/>
      <c r="K262" s="7"/>
      <c r="L262" s="7"/>
      <c r="M262" s="7"/>
    </row>
    <row r="263" spans="10:13">
      <c r="J263" s="26"/>
      <c r="K263" s="7"/>
      <c r="L263" s="7"/>
      <c r="M263" s="7"/>
    </row>
    <row r="264" spans="10:13">
      <c r="J264" s="26"/>
      <c r="K264" s="7"/>
      <c r="L264" s="7"/>
      <c r="M264" s="7"/>
    </row>
    <row r="265" spans="10:13">
      <c r="J265" s="26"/>
      <c r="K265" s="7"/>
      <c r="L265" s="7"/>
      <c r="M265" s="7"/>
    </row>
    <row r="266" spans="10:13">
      <c r="J266" s="26"/>
      <c r="K266" s="7"/>
      <c r="L266" s="7"/>
      <c r="M266" s="7"/>
    </row>
    <row r="267" spans="10:13">
      <c r="J267" s="26"/>
      <c r="K267" s="7"/>
      <c r="L267" s="7"/>
      <c r="M267" s="7"/>
    </row>
    <row r="268" spans="10:13">
      <c r="J268" s="26"/>
      <c r="K268" s="7"/>
      <c r="L268" s="7"/>
      <c r="M268" s="7"/>
    </row>
    <row r="269" spans="10:13">
      <c r="J269" s="26"/>
      <c r="K269" s="7"/>
      <c r="L269" s="7"/>
      <c r="M269" s="7"/>
    </row>
    <row r="270" spans="10:13">
      <c r="J270" s="26"/>
      <c r="K270" s="7"/>
      <c r="L270" s="7"/>
      <c r="M270" s="7"/>
    </row>
    <row r="271" spans="10:13">
      <c r="J271" s="26"/>
      <c r="K271" s="7"/>
      <c r="L271" s="7"/>
      <c r="M271" s="7"/>
    </row>
    <row r="272" spans="10:13">
      <c r="J272" s="26"/>
      <c r="K272" s="7"/>
      <c r="L272" s="7"/>
      <c r="M272" s="7"/>
    </row>
    <row r="273" spans="10:13">
      <c r="J273" s="26"/>
      <c r="K273" s="7"/>
      <c r="L273" s="7"/>
      <c r="M273" s="7"/>
    </row>
    <row r="274" spans="10:13">
      <c r="J274" s="26"/>
      <c r="K274" s="7"/>
      <c r="L274" s="7"/>
      <c r="M274" s="7"/>
    </row>
    <row r="275" spans="10:13">
      <c r="J275" s="26"/>
      <c r="K275" s="7"/>
      <c r="L275" s="7"/>
      <c r="M275" s="7"/>
    </row>
    <row r="276" spans="10:13">
      <c r="J276" s="26"/>
      <c r="K276" s="7"/>
      <c r="L276" s="7"/>
      <c r="M276" s="7"/>
    </row>
    <row r="277" spans="10:13">
      <c r="J277" s="26"/>
      <c r="K277" s="7"/>
      <c r="L277" s="7"/>
      <c r="M277" s="7"/>
    </row>
    <row r="278" spans="10:13">
      <c r="J278" s="26"/>
      <c r="K278" s="7"/>
      <c r="L278" s="7"/>
      <c r="M278" s="7"/>
    </row>
    <row r="279" spans="10:13">
      <c r="J279" s="26"/>
      <c r="K279" s="7"/>
      <c r="L279" s="7"/>
      <c r="M279" s="7"/>
    </row>
    <row r="280" spans="10:13">
      <c r="J280" s="26"/>
      <c r="K280" s="7"/>
      <c r="L280" s="7"/>
      <c r="M280" s="7"/>
    </row>
    <row r="281" spans="10:13">
      <c r="J281" s="26"/>
      <c r="K281" s="7"/>
      <c r="L281" s="7"/>
      <c r="M281" s="7"/>
    </row>
    <row r="282" spans="10:13">
      <c r="J282" s="26"/>
      <c r="K282" s="7"/>
      <c r="L282" s="7"/>
      <c r="M282" s="7"/>
    </row>
    <row r="283" spans="10:13">
      <c r="J283" s="26"/>
      <c r="K283" s="7"/>
      <c r="L283" s="7"/>
      <c r="M283" s="7"/>
    </row>
    <row r="284" spans="10:13">
      <c r="J284" s="26"/>
      <c r="K284" s="7"/>
      <c r="L284" s="7"/>
      <c r="M284" s="7"/>
    </row>
    <row r="285" spans="10:13">
      <c r="J285" s="26"/>
      <c r="K285" s="7"/>
      <c r="L285" s="7"/>
      <c r="M285" s="7"/>
    </row>
    <row r="286" spans="10:13">
      <c r="J286" s="26"/>
      <c r="K286" s="7"/>
      <c r="L286" s="7"/>
      <c r="M286" s="7"/>
    </row>
    <row r="287" spans="10:13">
      <c r="J287" s="26"/>
      <c r="K287" s="7"/>
      <c r="L287" s="7"/>
      <c r="M287" s="7"/>
    </row>
    <row r="288" spans="10:13">
      <c r="J288" s="26"/>
      <c r="K288" s="7"/>
      <c r="L288" s="7"/>
      <c r="M288" s="7"/>
    </row>
    <row r="289" spans="10:13">
      <c r="J289" s="26"/>
      <c r="K289" s="7"/>
      <c r="L289" s="7"/>
      <c r="M289" s="7"/>
    </row>
    <row r="290" spans="10:13">
      <c r="J290" s="26"/>
      <c r="K290" s="7"/>
      <c r="L290" s="7"/>
      <c r="M290" s="7"/>
    </row>
    <row r="291" spans="10:13">
      <c r="J291" s="26"/>
      <c r="K291" s="7"/>
      <c r="L291" s="7"/>
      <c r="M291" s="7"/>
    </row>
    <row r="292" spans="10:13">
      <c r="J292" s="26"/>
      <c r="K292" s="7"/>
      <c r="L292" s="7"/>
      <c r="M292" s="7"/>
    </row>
    <row r="293" spans="10:13">
      <c r="J293" s="26"/>
      <c r="K293" s="7"/>
      <c r="L293" s="7"/>
      <c r="M293" s="7"/>
    </row>
    <row r="294" spans="10:13">
      <c r="J294" s="26"/>
      <c r="K294" s="7"/>
      <c r="L294" s="7"/>
      <c r="M294" s="7"/>
    </row>
    <row r="295" spans="10:13">
      <c r="J295" s="26"/>
      <c r="K295" s="7"/>
      <c r="L295" s="7"/>
      <c r="M295" s="7"/>
    </row>
    <row r="296" spans="10:13">
      <c r="J296" s="26"/>
      <c r="K296" s="7"/>
      <c r="L296" s="7"/>
      <c r="M296" s="7"/>
    </row>
    <row r="297" spans="10:13">
      <c r="J297" s="26"/>
      <c r="K297" s="7"/>
      <c r="L297" s="7"/>
      <c r="M297" s="7"/>
    </row>
    <row r="298" spans="10:13">
      <c r="J298" s="26"/>
      <c r="K298" s="7"/>
      <c r="L298" s="7"/>
      <c r="M298" s="7"/>
    </row>
    <row r="299" spans="10:13">
      <c r="J299" s="26"/>
      <c r="K299" s="7"/>
      <c r="L299" s="7"/>
      <c r="M299" s="7"/>
    </row>
    <row r="300" spans="10:13">
      <c r="J300" s="26"/>
      <c r="K300" s="7"/>
      <c r="L300" s="7"/>
      <c r="M300" s="7"/>
    </row>
    <row r="301" spans="10:13">
      <c r="J301" s="26"/>
      <c r="K301" s="7"/>
      <c r="L301" s="7"/>
      <c r="M301" s="7"/>
    </row>
    <row r="302" spans="10:13">
      <c r="J302" s="26"/>
      <c r="K302" s="7"/>
      <c r="L302" s="7"/>
      <c r="M302" s="7"/>
    </row>
    <row r="303" spans="10:13">
      <c r="J303" s="26"/>
      <c r="K303" s="7"/>
      <c r="L303" s="7"/>
      <c r="M303" s="7"/>
    </row>
    <row r="304" spans="10:13">
      <c r="J304" s="26"/>
      <c r="K304" s="7"/>
      <c r="L304" s="7"/>
      <c r="M304" s="7"/>
    </row>
    <row r="305" spans="10:13">
      <c r="J305" s="26"/>
      <c r="K305" s="7"/>
      <c r="L305" s="7"/>
      <c r="M305" s="7"/>
    </row>
    <row r="306" spans="10:13">
      <c r="J306" s="26"/>
      <c r="K306" s="7"/>
      <c r="L306" s="7"/>
      <c r="M306" s="7"/>
    </row>
    <row r="307" spans="10:13">
      <c r="J307" s="26"/>
      <c r="K307" s="7"/>
      <c r="L307" s="7"/>
      <c r="M307" s="7"/>
    </row>
    <row r="308" spans="10:13">
      <c r="J308" s="26"/>
      <c r="K308" s="7"/>
      <c r="L308" s="7"/>
      <c r="M308" s="7"/>
    </row>
    <row r="309" spans="10:13">
      <c r="J309" s="26"/>
      <c r="K309" s="7"/>
      <c r="L309" s="7"/>
      <c r="M309" s="7"/>
    </row>
    <row r="310" spans="10:13">
      <c r="J310" s="26"/>
      <c r="K310" s="7"/>
      <c r="L310" s="7"/>
      <c r="M310" s="7"/>
    </row>
    <row r="311" spans="10:13">
      <c r="J311" s="26"/>
      <c r="K311" s="7"/>
      <c r="L311" s="7"/>
      <c r="M311" s="7"/>
    </row>
    <row r="312" spans="10:13">
      <c r="J312" s="26"/>
      <c r="K312" s="7"/>
      <c r="L312" s="7"/>
      <c r="M312" s="7"/>
    </row>
    <row r="313" spans="10:13">
      <c r="J313" s="26"/>
      <c r="K313" s="7"/>
      <c r="L313" s="7"/>
      <c r="M313" s="7"/>
    </row>
    <row r="314" spans="10:13">
      <c r="J314" s="26"/>
      <c r="K314" s="7"/>
      <c r="L314" s="7"/>
      <c r="M314" s="7"/>
    </row>
    <row r="315" spans="10:13">
      <c r="J315" s="26"/>
      <c r="K315" s="7"/>
      <c r="L315" s="7"/>
      <c r="M315" s="7"/>
    </row>
    <row r="316" spans="10:13">
      <c r="J316" s="26"/>
      <c r="K316" s="7"/>
      <c r="L316" s="7"/>
      <c r="M316" s="7"/>
    </row>
    <row r="317" spans="10:13">
      <c r="J317" s="26"/>
      <c r="K317" s="7"/>
      <c r="L317" s="7"/>
      <c r="M317" s="7"/>
    </row>
    <row r="318" spans="10:13">
      <c r="J318" s="26"/>
      <c r="K318" s="7"/>
      <c r="L318" s="7"/>
      <c r="M318" s="7"/>
    </row>
    <row r="319" spans="10:13">
      <c r="J319" s="26"/>
      <c r="K319" s="7"/>
      <c r="L319" s="7"/>
      <c r="M319" s="7"/>
    </row>
    <row r="320" spans="10:13">
      <c r="J320" s="26"/>
      <c r="K320" s="7"/>
      <c r="L320" s="7"/>
      <c r="M320" s="7"/>
    </row>
    <row r="321" spans="10:13">
      <c r="J321" s="26"/>
      <c r="K321" s="7"/>
      <c r="L321" s="7"/>
      <c r="M321" s="7"/>
    </row>
    <row r="322" spans="10:13">
      <c r="J322" s="26"/>
      <c r="K322" s="7"/>
      <c r="L322" s="7"/>
      <c r="M322" s="7"/>
    </row>
    <row r="323" spans="10:13">
      <c r="J323" s="26"/>
      <c r="K323" s="7"/>
      <c r="L323" s="7"/>
      <c r="M323" s="7"/>
    </row>
    <row r="324" spans="10:13">
      <c r="J324" s="26"/>
      <c r="K324" s="7"/>
      <c r="L324" s="7"/>
      <c r="M324" s="7"/>
    </row>
    <row r="325" spans="10:13">
      <c r="J325" s="26"/>
      <c r="K325" s="7"/>
      <c r="L325" s="7"/>
      <c r="M325" s="7"/>
    </row>
    <row r="326" spans="10:13">
      <c r="J326" s="26"/>
      <c r="K326" s="7"/>
      <c r="L326" s="7"/>
      <c r="M326" s="7"/>
    </row>
    <row r="327" spans="10:13">
      <c r="J327" s="26"/>
      <c r="K327" s="7"/>
      <c r="L327" s="7"/>
      <c r="M327" s="7"/>
    </row>
    <row r="328" spans="10:13">
      <c r="J328" s="26"/>
      <c r="K328" s="7"/>
      <c r="L328" s="7"/>
      <c r="M328" s="7"/>
    </row>
    <row r="329" spans="10:13">
      <c r="J329" s="26"/>
      <c r="K329" s="7"/>
      <c r="L329" s="7"/>
      <c r="M329" s="7"/>
    </row>
    <row r="330" spans="10:13">
      <c r="J330" s="26"/>
      <c r="K330" s="7"/>
      <c r="L330" s="7"/>
      <c r="M330" s="7"/>
    </row>
    <row r="331" spans="10:13">
      <c r="J331" s="26"/>
      <c r="K331" s="7"/>
      <c r="L331" s="7"/>
      <c r="M331" s="7"/>
    </row>
    <row r="332" spans="10:13">
      <c r="J332" s="26"/>
      <c r="K332" s="7"/>
      <c r="L332" s="7"/>
      <c r="M332" s="7"/>
    </row>
    <row r="333" spans="10:13">
      <c r="J333" s="26"/>
      <c r="K333" s="7"/>
      <c r="L333" s="7"/>
      <c r="M333" s="7"/>
    </row>
    <row r="334" spans="10:13">
      <c r="J334" s="26"/>
      <c r="K334" s="7"/>
      <c r="L334" s="7"/>
      <c r="M334" s="7"/>
    </row>
    <row r="335" spans="10:13">
      <c r="J335" s="26"/>
      <c r="K335" s="7"/>
      <c r="L335" s="7"/>
      <c r="M335" s="7"/>
    </row>
    <row r="336" spans="10:13">
      <c r="J336" s="26"/>
      <c r="K336" s="7"/>
      <c r="L336" s="7"/>
      <c r="M336" s="7"/>
    </row>
    <row r="337" spans="10:13">
      <c r="J337" s="26"/>
      <c r="K337" s="7"/>
      <c r="L337" s="7"/>
      <c r="M337" s="7"/>
    </row>
    <row r="338" spans="10:13">
      <c r="J338" s="26"/>
      <c r="K338" s="7"/>
      <c r="L338" s="7"/>
      <c r="M338" s="7"/>
    </row>
    <row r="339" spans="10:13">
      <c r="J339" s="26"/>
      <c r="K339" s="7"/>
      <c r="L339" s="7"/>
      <c r="M339" s="7"/>
    </row>
    <row r="340" spans="10:13">
      <c r="J340" s="26"/>
      <c r="K340" s="7"/>
      <c r="L340" s="7"/>
      <c r="M340" s="7"/>
    </row>
    <row r="341" spans="10:13">
      <c r="J341" s="26"/>
      <c r="K341" s="7"/>
      <c r="L341" s="7"/>
      <c r="M341" s="7"/>
    </row>
    <row r="342" spans="10:13">
      <c r="J342" s="26"/>
      <c r="K342" s="7"/>
      <c r="L342" s="7"/>
      <c r="M342" s="7"/>
    </row>
    <row r="343" spans="10:13">
      <c r="J343" s="26"/>
      <c r="K343" s="7"/>
      <c r="L343" s="7"/>
      <c r="M343" s="7"/>
    </row>
    <row r="344" spans="10:13">
      <c r="J344" s="26"/>
      <c r="K344" s="7"/>
      <c r="L344" s="7"/>
      <c r="M344" s="7"/>
    </row>
    <row r="345" spans="10:13">
      <c r="J345" s="26"/>
      <c r="K345" s="7"/>
      <c r="L345" s="7"/>
      <c r="M345" s="7"/>
    </row>
    <row r="346" spans="10:13">
      <c r="J346" s="26"/>
      <c r="K346" s="7"/>
      <c r="L346" s="7"/>
      <c r="M346" s="7"/>
    </row>
    <row r="347" spans="10:13">
      <c r="J347" s="26"/>
      <c r="K347" s="7"/>
      <c r="L347" s="7"/>
      <c r="M347" s="7"/>
    </row>
    <row r="348" spans="10:13">
      <c r="J348" s="26"/>
      <c r="K348" s="7"/>
      <c r="L348" s="7"/>
      <c r="M348" s="7"/>
    </row>
    <row r="349" spans="10:13">
      <c r="J349" s="26"/>
      <c r="K349" s="7"/>
      <c r="L349" s="7"/>
      <c r="M349" s="7"/>
    </row>
    <row r="350" spans="10:13">
      <c r="J350" s="26"/>
      <c r="K350" s="7"/>
      <c r="L350" s="7"/>
      <c r="M350" s="7"/>
    </row>
    <row r="351" spans="10:13">
      <c r="J351" s="26"/>
      <c r="K351" s="7"/>
      <c r="L351" s="7"/>
      <c r="M351" s="7"/>
    </row>
    <row r="352" spans="10:13">
      <c r="J352" s="26"/>
      <c r="K352" s="7"/>
      <c r="L352" s="7"/>
      <c r="M352" s="7"/>
    </row>
    <row r="353" spans="10:13">
      <c r="J353" s="26"/>
      <c r="K353" s="7"/>
      <c r="L353" s="7"/>
      <c r="M353" s="7"/>
    </row>
    <row r="354" spans="10:13">
      <c r="J354" s="26"/>
      <c r="K354" s="7"/>
      <c r="L354" s="7"/>
      <c r="M354" s="7"/>
    </row>
    <row r="355" spans="10:13">
      <c r="J355" s="26"/>
      <c r="K355" s="7"/>
      <c r="L355" s="7"/>
      <c r="M355" s="7"/>
    </row>
    <row r="356" spans="10:13">
      <c r="J356" s="26"/>
      <c r="K356" s="7"/>
      <c r="L356" s="7"/>
      <c r="M356" s="7"/>
    </row>
    <row r="357" spans="10:13">
      <c r="J357" s="26"/>
      <c r="K357" s="7"/>
      <c r="L357" s="7"/>
      <c r="M357" s="7"/>
    </row>
    <row r="358" spans="10:13">
      <c r="J358" s="26"/>
      <c r="K358" s="7"/>
      <c r="L358" s="7"/>
      <c r="M358" s="7"/>
    </row>
    <row r="359" spans="10:13">
      <c r="J359" s="26"/>
      <c r="K359" s="7"/>
      <c r="L359" s="7"/>
      <c r="M359" s="7"/>
    </row>
    <row r="360" spans="10:13">
      <c r="J360" s="26"/>
      <c r="K360" s="7"/>
      <c r="L360" s="7"/>
      <c r="M360" s="7"/>
    </row>
    <row r="361" spans="10:13">
      <c r="J361" s="26"/>
      <c r="K361" s="7"/>
      <c r="L361" s="7"/>
      <c r="M361" s="7"/>
    </row>
    <row r="362" spans="10:13">
      <c r="J362" s="26"/>
      <c r="K362" s="7"/>
      <c r="L362" s="7"/>
      <c r="M362" s="7"/>
    </row>
    <row r="363" spans="10:13">
      <c r="J363" s="26"/>
      <c r="K363" s="7"/>
      <c r="L363" s="7"/>
      <c r="M363" s="7"/>
    </row>
    <row r="364" spans="10:13">
      <c r="J364" s="26"/>
      <c r="K364" s="7"/>
      <c r="L364" s="7"/>
      <c r="M364" s="7"/>
    </row>
    <row r="365" spans="10:13">
      <c r="J365" s="26"/>
      <c r="K365" s="7"/>
      <c r="L365" s="7"/>
      <c r="M365" s="7"/>
    </row>
    <row r="366" spans="10:13">
      <c r="J366" s="26"/>
      <c r="K366" s="7"/>
      <c r="L366" s="7"/>
      <c r="M366" s="7"/>
    </row>
    <row r="367" spans="10:13">
      <c r="J367" s="26"/>
      <c r="K367" s="7"/>
      <c r="L367" s="7"/>
      <c r="M367" s="7"/>
    </row>
    <row r="368" spans="10:13">
      <c r="J368" s="26"/>
      <c r="K368" s="7"/>
      <c r="L368" s="7"/>
      <c r="M368" s="7"/>
    </row>
    <row r="369" spans="10:13">
      <c r="J369" s="26"/>
      <c r="K369" s="7"/>
      <c r="L369" s="7"/>
      <c r="M369" s="7"/>
    </row>
    <row r="370" spans="10:13">
      <c r="J370" s="26"/>
      <c r="K370" s="7"/>
      <c r="L370" s="7"/>
      <c r="M370" s="7"/>
    </row>
    <row r="371" spans="10:13">
      <c r="J371" s="26"/>
      <c r="K371" s="7"/>
      <c r="L371" s="7"/>
      <c r="M371" s="7"/>
    </row>
    <row r="372" spans="10:13">
      <c r="J372" s="26"/>
      <c r="K372" s="7"/>
      <c r="L372" s="7"/>
      <c r="M372" s="7"/>
    </row>
    <row r="373" spans="10:13">
      <c r="J373" s="26"/>
      <c r="K373" s="7"/>
      <c r="L373" s="7"/>
      <c r="M373" s="7"/>
    </row>
    <row r="374" spans="10:13">
      <c r="J374" s="26"/>
      <c r="K374" s="7"/>
      <c r="L374" s="7"/>
      <c r="M374" s="7"/>
    </row>
    <row r="375" spans="10:13">
      <c r="J375" s="26"/>
      <c r="K375" s="7"/>
      <c r="L375" s="7"/>
      <c r="M375" s="7"/>
    </row>
    <row r="376" spans="10:13">
      <c r="J376" s="26"/>
      <c r="K376" s="7"/>
      <c r="L376" s="7"/>
      <c r="M376" s="7"/>
    </row>
    <row r="377" spans="10:13">
      <c r="J377" s="26"/>
      <c r="K377" s="7"/>
      <c r="L377" s="7"/>
      <c r="M377" s="7"/>
    </row>
    <row r="378" spans="10:13">
      <c r="J378" s="26"/>
      <c r="K378" s="7"/>
      <c r="L378" s="7"/>
      <c r="M378" s="7"/>
    </row>
    <row r="379" spans="10:13">
      <c r="J379" s="26"/>
      <c r="K379" s="7"/>
      <c r="L379" s="7"/>
      <c r="M379" s="7"/>
    </row>
    <row r="380" spans="10:13">
      <c r="J380" s="26"/>
      <c r="K380" s="7"/>
      <c r="L380" s="7"/>
      <c r="M380" s="7"/>
    </row>
    <row r="381" spans="10:13">
      <c r="J381" s="26"/>
      <c r="K381" s="7"/>
      <c r="L381" s="7"/>
      <c r="M381" s="7"/>
    </row>
    <row r="382" spans="10:13">
      <c r="J382" s="26"/>
      <c r="K382" s="7"/>
      <c r="L382" s="7"/>
      <c r="M382" s="7"/>
    </row>
    <row r="383" spans="10:13">
      <c r="J383" s="26"/>
      <c r="K383" s="7"/>
      <c r="L383" s="7"/>
      <c r="M383" s="7"/>
    </row>
    <row r="384" spans="10:13">
      <c r="J384" s="26"/>
      <c r="K384" s="7"/>
      <c r="L384" s="7"/>
      <c r="M384" s="7"/>
    </row>
    <row r="385" spans="10:13">
      <c r="J385" s="26"/>
      <c r="K385" s="7"/>
      <c r="L385" s="7"/>
      <c r="M385" s="7"/>
    </row>
    <row r="386" spans="10:13">
      <c r="J386" s="26"/>
      <c r="K386" s="7"/>
      <c r="L386" s="7"/>
      <c r="M386" s="7"/>
    </row>
    <row r="387" spans="10:13">
      <c r="J387" s="26"/>
      <c r="K387" s="7"/>
      <c r="L387" s="7"/>
      <c r="M387" s="7"/>
    </row>
    <row r="388" spans="10:13">
      <c r="J388" s="26"/>
      <c r="K388" s="7"/>
      <c r="L388" s="7"/>
      <c r="M388" s="7"/>
    </row>
    <row r="389" spans="10:13">
      <c r="J389" s="26"/>
      <c r="K389" s="7"/>
      <c r="L389" s="7"/>
      <c r="M389" s="7"/>
    </row>
    <row r="390" spans="10:13">
      <c r="J390" s="26"/>
      <c r="K390" s="7"/>
      <c r="L390" s="7"/>
      <c r="M390" s="7"/>
    </row>
    <row r="391" spans="10:13">
      <c r="J391" s="26"/>
      <c r="K391" s="7"/>
      <c r="L391" s="7"/>
      <c r="M391" s="7"/>
    </row>
    <row r="392" spans="10:13">
      <c r="J392" s="26"/>
      <c r="K392" s="7"/>
      <c r="L392" s="7"/>
      <c r="M392" s="7"/>
    </row>
    <row r="393" spans="10:13">
      <c r="J393" s="26"/>
      <c r="K393" s="7"/>
      <c r="L393" s="7"/>
      <c r="M393" s="7"/>
    </row>
    <row r="394" spans="10:13">
      <c r="J394" s="26"/>
      <c r="K394" s="7"/>
      <c r="L394" s="7"/>
      <c r="M394" s="7"/>
    </row>
    <row r="395" spans="10:13">
      <c r="J395" s="26"/>
      <c r="K395" s="7"/>
      <c r="L395" s="7"/>
      <c r="M395" s="7"/>
    </row>
    <row r="396" spans="10:13">
      <c r="J396" s="26"/>
      <c r="K396" s="7"/>
      <c r="L396" s="7"/>
      <c r="M396" s="7"/>
    </row>
    <row r="397" spans="10:13">
      <c r="J397" s="26"/>
      <c r="K397" s="7"/>
      <c r="L397" s="7"/>
      <c r="M397" s="7"/>
    </row>
    <row r="398" spans="10:13">
      <c r="J398" s="26"/>
      <c r="K398" s="7"/>
      <c r="L398" s="7"/>
      <c r="M398" s="7"/>
    </row>
    <row r="399" spans="10:13">
      <c r="J399" s="26"/>
      <c r="K399" s="7"/>
      <c r="L399" s="7"/>
      <c r="M399" s="7"/>
    </row>
    <row r="400" spans="10:13">
      <c r="J400" s="26"/>
      <c r="K400" s="7"/>
      <c r="L400" s="7"/>
      <c r="M400" s="7"/>
    </row>
    <row r="401" spans="10:13">
      <c r="J401" s="26"/>
      <c r="K401" s="7"/>
      <c r="L401" s="7"/>
      <c r="M401" s="7"/>
    </row>
    <row r="402" spans="10:13">
      <c r="J402" s="26"/>
      <c r="K402" s="7"/>
      <c r="L402" s="7"/>
      <c r="M402" s="7"/>
    </row>
    <row r="403" spans="10:13">
      <c r="J403" s="26"/>
      <c r="K403" s="7"/>
      <c r="L403" s="7"/>
      <c r="M403" s="7"/>
    </row>
    <row r="404" spans="10:13">
      <c r="J404" s="26"/>
      <c r="K404" s="7"/>
      <c r="L404" s="7"/>
      <c r="M404" s="7"/>
    </row>
    <row r="405" spans="10:13">
      <c r="J405" s="26"/>
      <c r="K405" s="7"/>
      <c r="L405" s="7"/>
      <c r="M405" s="7"/>
    </row>
    <row r="406" spans="10:13">
      <c r="J406" s="26"/>
      <c r="K406" s="7"/>
      <c r="L406" s="7"/>
      <c r="M406" s="7"/>
    </row>
    <row r="407" spans="10:13">
      <c r="J407" s="26"/>
      <c r="K407" s="7"/>
      <c r="L407" s="7"/>
      <c r="M407" s="7"/>
    </row>
    <row r="408" spans="10:13">
      <c r="J408" s="26"/>
      <c r="K408" s="7"/>
      <c r="L408" s="7"/>
      <c r="M408" s="7"/>
    </row>
    <row r="409" spans="10:13">
      <c r="J409" s="26"/>
      <c r="K409" s="7"/>
      <c r="L409" s="7"/>
      <c r="M409" s="7"/>
    </row>
  </sheetData>
  <mergeCells count="12">
    <mergeCell ref="A147:J147"/>
    <mergeCell ref="A5:L5"/>
    <mergeCell ref="B8:I8"/>
    <mergeCell ref="J8:J9"/>
    <mergeCell ref="K8:K9"/>
    <mergeCell ref="L8:L9"/>
    <mergeCell ref="A4:N4"/>
    <mergeCell ref="J1:M1"/>
    <mergeCell ref="J2:M2"/>
    <mergeCell ref="L3:M3"/>
    <mergeCell ref="N8:Q8"/>
    <mergeCell ref="M8:M9"/>
  </mergeCells>
  <hyperlinks>
    <hyperlink ref="J90" r:id="rId1" display="consultantplus://offline/ref=A90AD00333885CE0D1CCB1C6FED47440BEC79D7823191DC0AC65FDE83E577F409BEF3704FDD8FB04E"/>
    <hyperlink ref="J88" r:id="rId2" display="consultantplus://offline/ref=A90AD00333885CE0D1CCB1C6FED47440BEC79D7823191DC0AC65FDE83E577F409BEF3704FDD8FB04E"/>
    <hyperlink ref="J89" r:id="rId3" display="consultantplus://offline/ref=A90AD00333885CE0D1CCB1C6FED47440BEC79D7823191DC0AC65FDE83E577F409BEF3704FDD8FB04E"/>
    <hyperlink ref="J91" r:id="rId4" display="consultantplus://offline/ref=A90AD00333885CE0D1CCB1C6FED47440BEC79D7823191DC0AC65FDE83E577F409BEF3704FDD8FB04E"/>
    <hyperlink ref="J92" r:id="rId5" display="consultantplus://offline/ref=A90AD00333885CE0D1CCB1C6FED47440BEC79D7823191DC0AC65FDE83E577F409BEF3704FDD8FB04E"/>
  </hyperlinks>
  <pageMargins left="1.1811023622047245" right="0.70866141732283472" top="0.74803149606299213" bottom="0.74803149606299213" header="0.31496062992125984" footer="0.31496062992125984"/>
  <pageSetup paperSize="9" scale="49" orientation="portrait" r:id="rId6"/>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Марина Владимировна</cp:lastModifiedBy>
  <cp:lastPrinted>2025-10-30T09:38:58Z</cp:lastPrinted>
  <dcterms:created xsi:type="dcterms:W3CDTF">2024-07-19T07:25:11Z</dcterms:created>
  <dcterms:modified xsi:type="dcterms:W3CDTF">2025-12-18T01:53:04Z</dcterms:modified>
</cp:coreProperties>
</file>